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'Бюджет'!$A$17:$G$18</definedName>
  </definedNames>
  <calcPr fullCalcOnLoad="1"/>
</workbook>
</file>

<file path=xl/sharedStrings.xml><?xml version="1.0" encoding="utf-8"?>
<sst xmlns="http://schemas.openxmlformats.org/spreadsheetml/2006/main" count="230" uniqueCount="223">
  <si>
    <t>Организация и проведение чествования образовательных учреждений к юбилейным датам</t>
  </si>
  <si>
    <t>Развитие детского технического творчества в Добрянском муниципальном районе</t>
  </si>
  <si>
    <t>Организация и проведение августовской педагогической конференции</t>
  </si>
  <si>
    <t>Создание условий для личностного, профильного и профессионального самоопределения школьника</t>
  </si>
  <si>
    <t>Субсидии бюджетным и автономным учреждениям района на реализацию отдельных мероприятий муниципальных программ Добрянского муниципального района.</t>
  </si>
  <si>
    <t>Обеспечение воспитания и обучения детей-инвалидов в дошкольных образовательных организациях и на дому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</si>
  <si>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</si>
  <si>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</si>
  <si>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Проведение мероприятий, посвященных календарным и юбилейным датам</t>
  </si>
  <si>
    <t>Проведение мероприятий, направленных на формирование имиджа профессии (профессиональные праздники, конкурсы)</t>
  </si>
  <si>
    <t>Проведение районных фестивалей, конкурсов, выставок, мероприятий</t>
  </si>
  <si>
    <t>Участие творческих коллективов района в краевых и территориальных праздниках, фестивалях, ярмарках, форумах и других акциях</t>
  </si>
  <si>
    <t>Проведение межпоселенческих мероприятий в сфере культуры и досуга</t>
  </si>
  <si>
    <t>Субсидия социально-ориентированным некоммерческим организациям</t>
  </si>
  <si>
    <t>Проведение мероприятий, направленных на развитие творческого и интеллектуального потенциала молодых людей</t>
  </si>
  <si>
    <t>Проведение мероприятий, направленных на поддержку юных дарований</t>
  </si>
  <si>
    <t>Проведение конкурсов, форумов, фестивалей, мероприятий, направленных на пропаганду семейных ценностей</t>
  </si>
  <si>
    <t>Проведение мероприятий, конкурсов, фестивалей для детей с ограниченными возможностями здоровья</t>
  </si>
  <si>
    <t>Организация участия семей, воспитывающих детей-инвалидов и детей с ограниченными возможностями здоровья в краевых, межмуниципальных и всероссийских конкурсах, фестивалях, мероприятиях</t>
  </si>
  <si>
    <t>Обеспечение жильем молодых семей</t>
  </si>
  <si>
    <t>Обеспечение жильем молодых семей на территории Добрянского муниципального района</t>
  </si>
  <si>
    <t>Предоставление грантов начинающим крестьянским (фермерским) хозяйствам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</si>
  <si>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</si>
  <si>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Разработка ПСД по строительству комплекса районной больницы в п. Полазна</t>
  </si>
  <si>
    <t>Содержание и обслуживание внешних инженерных сетей, находящихся в муниципальной казне</t>
  </si>
  <si>
    <t>Обеспечение содержания и сохранности имущества незавершенного строительством комплекса "Стадион" Добрянка"</t>
  </si>
  <si>
    <t>Районный конкурс "Безопасное колесо"</t>
  </si>
  <si>
    <t>Участие в краевом конкурсе "Безопасное колесо"</t>
  </si>
  <si>
    <t>Мероприятия по предупреждению детского дорожно-транспортного травматизма</t>
  </si>
  <si>
    <t>Публикация информации в печатных СМИ</t>
  </si>
  <si>
    <t>Участие детей и подростков группы риска и СОП в краевых, Всероссийских мероприятиях</t>
  </si>
  <si>
    <t>Обучение ответственных за транспортную безопасность</t>
  </si>
  <si>
    <t>Обучение руководящего состава и специалистов органов управления в области ГО и ЧС</t>
  </si>
  <si>
    <t>Средства, передаваемые в бюджет муниципального района на осуществление полномочий в области обеспечения содержания Единой дежурно-диспетчерской службы</t>
  </si>
  <si>
    <t>Исполнение обязательств по реструктурированной задолженности Добрянского муниципального района в части исполнения решений судов</t>
  </si>
  <si>
    <t>Обеспечение своевременных расчетов Добрянским муниципальным районом по погашению и обслуживанию кредита, полученного в кредитной организации</t>
  </si>
  <si>
    <t>1</t>
  </si>
  <si>
    <t>2</t>
  </si>
  <si>
    <t>3</t>
  </si>
  <si>
    <t>4</t>
  </si>
  <si>
    <t>5</t>
  </si>
  <si>
    <t>Изменение показателей уточненного бюджета от утвержденного бюджета тыс. руб. (гр.3-гр.2)</t>
  </si>
  <si>
    <t>ВСЕГО</t>
  </si>
  <si>
    <t>1. Функционирование и развитие системы образования Добрянского района</t>
  </si>
  <si>
    <t>2. Культура Добрянского района</t>
  </si>
  <si>
    <t>Наименование мероприятия</t>
  </si>
  <si>
    <t>ИТОГО по программе 2</t>
  </si>
  <si>
    <t>3. Развитие физической культуры и спорта на территории Добрянского района</t>
  </si>
  <si>
    <t>ИТОГО по программе 3</t>
  </si>
  <si>
    <t>4. Молодежная и семейная политика Добрянского муниципального района</t>
  </si>
  <si>
    <t>ИТОГО по программе 4</t>
  </si>
  <si>
    <t>5. Развитие сельского хозяйства, малого и среднего предпринимательства на территории Добрянского района</t>
  </si>
  <si>
    <t>ИТОГО по программе 5</t>
  </si>
  <si>
    <t>6. Инфраструктура Добрянского района</t>
  </si>
  <si>
    <t>7. Управление земельными ресурсами и имуществом Добрянского муниципального района</t>
  </si>
  <si>
    <t>ИТОГО по программе 7</t>
  </si>
  <si>
    <t>8. Обеспечение общественной безопасности Добрянского муниципального района</t>
  </si>
  <si>
    <t>ИТОГО по программе 8</t>
  </si>
  <si>
    <t>ИТОГО по программе 9</t>
  </si>
  <si>
    <t>10. Управление муниципальными финансами и муниципальным долгом</t>
  </si>
  <si>
    <t>ИТОГО по программе 10</t>
  </si>
  <si>
    <t>ИТОГО по программе 11</t>
  </si>
  <si>
    <t>Проведение технической инвентаризации объектов недвижимости, находящихся в собственности Добрянского муниципального района</t>
  </si>
  <si>
    <t>Межевание земельных участков, находящихся в собственности муниципального образования</t>
  </si>
  <si>
    <t>Осуществление оценки объектов муниципальной собственности, земельных участков, вовлекаемых в оборот, реализуемых через торги</t>
  </si>
  <si>
    <t>Утвержденный бюджет (в ред. решения ЗС от 25.12.2015 № 1 075), тыс. руб.</t>
  </si>
  <si>
    <t>Реализация основных общеобразовательных программ дошкольного образования</t>
  </si>
  <si>
    <t>Присмотр и уход</t>
  </si>
  <si>
    <t>Реализация отдельных мероприятий муниципальных программ Добрянского муниципального района</t>
  </si>
  <si>
    <t>Обеспечение  государственных гарантий  реализации прав на получение общедоступного  и бесплатного дошкольного образования  в дошкольных образовательных организациях</t>
  </si>
  <si>
    <t>Реализация основных общеобразовательных программ начального общего образования,  основного общего образования, среднего общего образования</t>
  </si>
  <si>
    <t>Организация подвоза учащихся к месту учебы в общеобразовательных учреждениях</t>
  </si>
  <si>
    <t>Предоставление государственных гарантий на получение общедоступного бесплатного дошкольного, начального, основного, среднего общего образования, а также дополнительного образования в общеобразовательных организациях</t>
  </si>
  <si>
    <t>Выплата вознаграждения за выполнения функций классного руководителя педагогическим работникам образовательных организаций</t>
  </si>
  <si>
    <t xml:space="preserve">Организация и проведение работы с одаренными детьми </t>
  </si>
  <si>
    <t>Проведение церемонии награждения выпускников школ золотыми и серебряными  медалями</t>
  </si>
  <si>
    <t>Реализация дополнительных общеобразовательных общеразвивающих программ, реализация дополнительных общеобразовательных предпрофессиональных программ</t>
  </si>
  <si>
    <t>Организация мероприятий с учащимися</t>
  </si>
  <si>
    <t>Методическое сопровождение профессионального уровня педагогов учреждений общего и дополнительного образования</t>
  </si>
  <si>
    <t>Организация отдыха детей и молодежи</t>
  </si>
  <si>
    <t>Мероприятие по организации оздоровления и отдыха детей</t>
  </si>
  <si>
    <t>Предоставление мер социальной поддержки педагогическим работникам образовательных организаций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</si>
  <si>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</si>
  <si>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и профессиональных организациях</t>
  </si>
  <si>
    <t xml:space="preserve">Предоставление выплаты компенсации части родительской платы за присмотр и уход за ребенком в  образовательных организациях, реализующих образовательную программу дошкольного образования </t>
  </si>
  <si>
    <t>Содержание муниципальных органов Добрянского муниципального района</t>
  </si>
  <si>
    <t>ИТОГО по программе 1</t>
  </si>
  <si>
    <t>Организация показа концертов и концертных программ</t>
  </si>
  <si>
    <t>Реализация дополнительных общеобразовательных предпрофессиональных программ</t>
  </si>
  <si>
    <t>Организация и проведение официальных спортивных мероприятий</t>
  </si>
  <si>
    <t>Спортивная подготовка по олимпийским видам спорта. Спортивно-оздоровительный этап</t>
  </si>
  <si>
    <t>Спортивная подготовка по олимпийским видам спорта. Тренировочный этап (этап спортивной специализации)</t>
  </si>
  <si>
    <t>Спортивная подготовка по олимпийским видам спорта. Этап совершенствования спортивного мастерства</t>
  </si>
  <si>
    <t>Спортивная подготовка по олимпийским видам спорта. Этап высшего спортивного мастерства</t>
  </si>
  <si>
    <t>Спортивная подготовка по неолимпийским видам спорта. Тренировочный этап (этап спортивной специализации)</t>
  </si>
  <si>
    <t>Спортивная подготовка по неолимпийским видам спорта. Этап высшего спортивного мастерства</t>
  </si>
  <si>
    <t>Организация и проведение физкультурно-массовых мероприятий, спортивных соревнований, мероприятий для людей с ограниченными возможностями здоровья на территории Добрянского муниципального района</t>
  </si>
  <si>
    <t>Участие сборных команд, ведущих спортсменов Добрянского муниципального района в физкультурно-массовых мероприятиях и спортивных соревнованиях краевого, регионального, всероссийского и международного уровня</t>
  </si>
  <si>
    <t>Организация и проведение мероприятий, направленных на внедрение Всероссийского физкультурно-спортивного комплекса "Готов к труду и обороне" (ГТО) на территории Добрянского муниципального района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</si>
  <si>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</si>
  <si>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Субсидии на имущественный взнос некоммерческой организации Фонд "Молодежный прорыв"</t>
  </si>
  <si>
    <t xml:space="preserve">Предоставление грантов на развитие семейных животноводческих ферм </t>
  </si>
  <si>
    <t>Организация и проведение ярмарочных и др. мероприятий способствующих сбыту сельскохозяйственной продукции и  сельскохозяйственных животных</t>
  </si>
  <si>
    <t>Государственная поддержка кредитования малых форм хозяйствования (возмещение процентной ставки по долгосрочным, среднесрочным и краткосрочным кредитам, взятым малыми формами хозяйствования</t>
  </si>
  <si>
    <t>Администрирование отдельных государственных полномочий по поддержке сельскохозяйственного производства</t>
  </si>
  <si>
    <t>Поощрение учащихся общеобразовательных учреждений района в виде проведения  экскурсии по достопримечательностям района</t>
  </si>
  <si>
    <t>Субсидии вновь зарегистрированным и действующим менее одного года на момент принятия решения о предоставлении субсидии субъектам малого предпринимательства на возмещение части затрат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</t>
  </si>
  <si>
    <t>Субсидии на возмещение части затрат, связанных с приобретением субъектами малого и среднего предпринимательства, в том числе участниками инновационных территориальных кластеров, оборудования, включая затраты на монтаж оборудования, в целях создания, и (или) развития либо модернизации производства товаров (работ, услуг)</t>
  </si>
  <si>
    <t>Проведение Всероссийской сельскохозяйственной переписи в 2016 году</t>
  </si>
  <si>
    <t>Предоставление субсидий сельскохозяйственным товаропроизводителям на возмещение части затрат, связанных с производством и реализацией сельхозяйственной продукций (приобретение сена)</t>
  </si>
  <si>
    <t>Иные межбюджетные трансферты на исполнение части полно-мочий по обеспечению проживающих в поселении и нуждаю-щихся в жилых помещениях малоимущих граждан жилыми помещениями в части реализации ФЦП "Устойчивое развитие сельских территорий на 2014-2017гг. На период до 2020г."</t>
  </si>
  <si>
    <t>ИТОГО по программе 6</t>
  </si>
  <si>
    <t>Строительство детского сада на 240 мест в п. Полазна Добрянского района Пермского края (корректировка)</t>
  </si>
  <si>
    <t>Инвестиционный проект "Строительство автомобильной дороги "д. Завожик - туристическая база "Уездный город"</t>
  </si>
  <si>
    <t>Содержание автомобильных дорог местного значения вне границ населенных пунктов в границах Добрянского муниципального района</t>
  </si>
  <si>
    <t>Мероприятия по приведению в нормативное состояние автомобильных дорог местного значения Добрянского муниципального района</t>
  </si>
  <si>
    <t>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</t>
  </si>
  <si>
    <t>Капитальный ремонт а/дороги "Пермь-Березники-Октябрьский"</t>
  </si>
  <si>
    <t>Ремонт асфальтобетонного покрытия на участке а/дороги "Пермь-Березники-Добрянка". (ПГРЭС) км 0+000-км5+253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</si>
  <si>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</si>
  <si>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Административное обеспечение деятельности организаций</t>
  </si>
  <si>
    <t>Предоставление субсидий перевозчику, занятому на субсидируемых регулярных перевозках в границах ДМР</t>
  </si>
  <si>
    <t>Предоставление субсидий на возмещение части затрат, связанных с перевозкой пассажиров и их багажа водным транспортом на межпоселенческом маршруте "Добрянка-Сенькино"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</si>
  <si>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</si>
  <si>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за счет средств краевого бюджета</t>
  </si>
  <si>
    <t>Разработка карт (планов) объектов землеустройства по ПЗЗ Краснослудского сельского поселения</t>
  </si>
  <si>
    <t>Разработка карт (планов) объектов землеустройства по ПЗЗ Сенькинского сельского поселения</t>
  </si>
  <si>
    <t>Разработка карт (планов) объектов землеустройства по ПЗЗ Дивьинского сельского поселения</t>
  </si>
  <si>
    <t>Корректировка Генерального плана Краснослудского сельского поселения</t>
  </si>
  <si>
    <t>Внесение изменений в Генеральный план Дивьинского сельского поселения</t>
  </si>
  <si>
    <t>Внесение изменений в Генеральный план Сенькинского сельского поселения</t>
  </si>
  <si>
    <t>Внесение изменений в Правила землепользования и застройки Краснослудского сельского поселения</t>
  </si>
  <si>
    <t>Внесение изменений в Правила землепользования и застройки Дивьинского сельского поселения</t>
  </si>
  <si>
    <t>Внесение изменений в Правила землепользования и застройки Сенькинского сельского поселения</t>
  </si>
  <si>
    <t>Подготовка документации по планировке территории сельских поселений Добрянского муниципального района</t>
  </si>
  <si>
    <t>Внесение изменений в Схему территориального планирования Добрянского муниципального района</t>
  </si>
  <si>
    <t>Разработка проектно-сметной документации на строительство объекта "Районный культурно-досуговый центр"</t>
  </si>
  <si>
    <t>Проектирование строительство (реконструкция),по капиталь-ному ремонту автомобильных дорог общего пользования местного значения, находящихся на территории Пермского края</t>
  </si>
  <si>
    <t xml:space="preserve">Содержание муниципальных органов Добрянского муниципального района </t>
  </si>
  <si>
    <t>Распоряжение земельными участками, государственная собственность на которые не разграничена</t>
  </si>
  <si>
    <t xml:space="preserve">Содержание казенных учреждений Добрянского муниципального района </t>
  </si>
  <si>
    <t>Содержание и обслуживание муниципального  недвижимого имущества Добрянского  района</t>
  </si>
  <si>
    <t>Текущий ремонт инженерных сетей,  находящихся в муниципальной казне</t>
  </si>
  <si>
    <t>Содержание и обслуживание муниципального движимого имущества Добрянского  района</t>
  </si>
  <si>
    <t>Содержание и обслуживание помещений, занимаемых отраслевыми (функциональными ) органами администрации Добрянского муниципального района</t>
  </si>
  <si>
    <t xml:space="preserve">Информационное обеспечение ведения Реестра муниципального имущества и Реестра договоров аренды имущества и земельных участков </t>
  </si>
  <si>
    <t>Мониторинг на полигоне твердых бытовых отходов п. Полазна</t>
  </si>
  <si>
    <t>Обеспечение содержания и сохранности имущества незавершенного строительства "Культурно-досуговый центр в г. Добрянке ПК"</t>
  </si>
  <si>
    <t>Содержание (эксплуатация) имущества, находящегося в государственной (муниципальной) собственности</t>
  </si>
  <si>
    <t>Организация работы в сфере рекламной деятельности и соблюдения требований федерального законодательства на демонтаж незаконно установленных рекламных конструкций в 2016 году</t>
  </si>
  <si>
    <t>Текущий ремонт недвижимого имущества, находящегося в муниципальной казне</t>
  </si>
  <si>
    <t>Районный конкурс замещающих семей «Наша дружная семья»</t>
  </si>
  <si>
    <t>Новогодние мероприятия для детей из малообеспеченных семей</t>
  </si>
  <si>
    <t>Организация изготовления и размещение в местах массового пребывания людей, в общественном транспорте памяток, листовок, плакатов о порядке действий в случае угрозы террористического акта и при обнаружении подозрительных предметов</t>
  </si>
  <si>
    <t xml:space="preserve">Проведение районных акций по пропаганде здорового образа жизни среди подростков и молодёжи </t>
  </si>
  <si>
    <t>Районный футбольный турнир  по дворовому футболу «Двор без наркотиков»</t>
  </si>
  <si>
    <t>Обеспечение деятельности  МКУ «Единая дежурно-диспетчерская служба Добрянского муниципального района»</t>
  </si>
  <si>
    <t xml:space="preserve">Субвенции, передаваемые в бюджеты муниципальных районов на образование комиссий по делам несовершеннолетних и  защите их прав и организацию их деятельности </t>
  </si>
  <si>
    <t>Повышения защищенности объектов транспортной инфраструктуры</t>
  </si>
  <si>
    <t>9. Функционирование системы муниципального управления</t>
  </si>
  <si>
    <t xml:space="preserve">Содержание муниципальных органов  Добрянского муниципального района </t>
  </si>
  <si>
    <t xml:space="preserve">Выполнение государственных полномочий, передаваемых органам местного самоуправления: составление протоколов об административных правонарушениях </t>
  </si>
  <si>
    <t xml:space="preserve">Выполнение государственных полномочий, передаваемых органам местного самоуправления: регулирование тарифов на перевозки пассажиров и багажа автомобильным и городским электрическим транспортом на поселенческих, районных и  межмуниципальных маршрутах городского, пригородного и междугородного сообщений </t>
  </si>
  <si>
    <t xml:space="preserve">Развитие информационно-коммуникационных систем </t>
  </si>
  <si>
    <t xml:space="preserve">Приобретение программного обеспечения </t>
  </si>
  <si>
    <t>Организация рабочих мест для работы в ИСЭД ПК и системе исполнения регламентов</t>
  </si>
  <si>
    <t>Обеспечение работоспособности и модернизация официального сайта АДМР, в т.ч. хостинг сайта</t>
  </si>
  <si>
    <t>Публикация нормативных актов и  размещение информационных материалов о деятельности администрации в печатных СМИ</t>
  </si>
  <si>
    <t>Прием и обслуживание официальных делегаций, отдельных лиц и организаций; проведение  официальных мероприятий</t>
  </si>
  <si>
    <t>Система наград и поощрений муниципального образования «Добрянский муниципальный район»</t>
  </si>
  <si>
    <t>Ежемесячные денежные выплаты Почетным гражданам Добрянского муниципального района</t>
  </si>
  <si>
    <t>Организация и проведение организационных, информационных, образовательных мероприятий по вопросам охраны труда</t>
  </si>
  <si>
    <t xml:space="preserve">Техническое обеспечение охраны труда </t>
  </si>
  <si>
    <t>Субвенции, передаваемые в бюджеты муниципальных районов на обеспечение хранения, комплектования, учета и использования архивных документов государственной части архивного фонда Пермского края</t>
  </si>
  <si>
    <t>Обеспечение деятельности органов местного самоуправления Добрянского муниципального района  на исполнение государственных полномочий по регистрации актов гражданского состояния</t>
  </si>
  <si>
    <t>Средства, предоставляемые поселениями Добрянскому муниципальному району для осуществления полномочий по кассовому обслуживанию муниципальных учреждений поселений</t>
  </si>
  <si>
    <t>Управление Резервным фондом администрации Добрянского муниципального района</t>
  </si>
  <si>
    <t>Выравнивание бюджетной обеспеченности городских поселений  Добрянского муниципального района из районного фонда финансовой поддержки поселений</t>
  </si>
  <si>
    <t>Выравнивание бюджетной обеспеченности сельских поселений  Добрянского муниципального района из районного фонда финансовой поддержки поселений</t>
  </si>
  <si>
    <t>Публикация тематических статей по вопросам межэтнических отношений в районных средствах массовой информации, изготовление и размещение объектов социальной рекламы, пропагандирующих взаимоуважение между лицами разных национальностей и вероисповедания, способствующие формированию позитивных установок на этническое многообразие, пропаганду народных традиций и обычаев, укрепление единства и добрососедства народов, проживающих на территории района</t>
  </si>
  <si>
    <t>Проведение мероприятий, направленных на укрепление межнациональной и межконфессиональной солидарности среди жителей Добрянского муниципального района</t>
  </si>
  <si>
    <t>12. Кадровая политика Добрянского муниципального района</t>
  </si>
  <si>
    <t>ИТОГО по программе 12</t>
  </si>
  <si>
    <t>Размещение в СМИ информации об объявлении конкурса на включение в резерв управленческих кадров ДМР и результатов конкурса на включение в резерв управленческих кадров ДМР</t>
  </si>
  <si>
    <t>Организация обучения участников кадрового резерва для замещения вакантных должностей муниципальной службы и участников резерва управленческих кадров ДМР</t>
  </si>
  <si>
    <t xml:space="preserve">Обучение муниципальных служащих </t>
  </si>
  <si>
    <t>Проведение диспансеризации муниципальных служащих</t>
  </si>
  <si>
    <t>Выплата пенсий за выслугу лет лицам, замещавшим муниципальные должности муниципальной службы в органах местного самоуправления Добрянского муниципального района</t>
  </si>
  <si>
    <t xml:space="preserve">Выплата надбавки к стипендии выпускникам школ, обучающихся по целевым контрактам и получающим специальности, необходимые для развития бюджетной сферы Добрянского района </t>
  </si>
  <si>
    <t>Выплата компенсации за аренду жилья специалистам муниципальных  учреждений образования</t>
  </si>
  <si>
    <t>Обучение руководителей образовательных учреждений по направлению "Управление персоналом"</t>
  </si>
  <si>
    <t>Предоставление дополнительной профессиональной программы повышения квалификации педагогов по математике, английскому языку</t>
  </si>
  <si>
    <t>Организация и проведение мероприятий "День учителя", "Учитель года", "Лучший педагог"</t>
  </si>
  <si>
    <t>% исполнения к уточненному бюджету, (гр.5/гр3*100)</t>
  </si>
  <si>
    <t>11. Гармонизация межнациональных и межконфессиональных отношений</t>
  </si>
  <si>
    <t>Кассовый расход за полугодие  2016, тыс. руб.</t>
  </si>
  <si>
    <t>Единовременная денежная выплата обучающимся из малоимущих семей, поступившим в первый класс общеобразовательной организации</t>
  </si>
  <si>
    <t>Реализация муниципальных программ, приоритетеных муниципальных проектов в рамках приоритетных региональных проектов, инвестиционных проектов муниципальных образований</t>
  </si>
  <si>
    <t>Проведение ремонтных работ в образовательных учреждениях</t>
  </si>
  <si>
    <t>Мероприятия по утеплению здания МАУО "Полазненская СОШ № 1"</t>
  </si>
  <si>
    <t>Инвестиционный проект "Реконструкция стадиона на территории МБОУ "Добрянская средняя общеобразовательная школа № 3" по адресу г. Добрянка, ул. Жуковского, 26"</t>
  </si>
  <si>
    <t>Субсидии бюджетным и автономным учреждениям района на реализацию отдельных мероприятий муниципальных программ Добрянского муниципального района</t>
  </si>
  <si>
    <t>Софинансирование мероприятий по реализации социально значимых проектов территориального общественного самоуправления</t>
  </si>
  <si>
    <t>Субсидии из федерального бюджета на мероприятия подпрограммы "Обеспечение жильем молодых семей" федеральной целевой программы "Жилище" на 2015-2020 гг.</t>
  </si>
  <si>
    <t>Предоставление социальных выплат молодым семьям на приобретение (строительство) жилья (в рамках федеральной целевой программы "Жилище" на 2015-2020 гг.)</t>
  </si>
  <si>
    <t>Поддержка начинающих крестьянских (фермерских) хозяйств</t>
  </si>
  <si>
    <t>Развитие семейных животноводческих ферм на базе крестьянских (фермерских) хозяйств</t>
  </si>
  <si>
    <t>Субсидии на возмещение части процентной ставки по долгосрочным, среднесрочным и краткосрочным кредитам взятым малыми формами хозяйствования</t>
  </si>
  <si>
    <t>Субсидии, передаваемые бюджетам муниципальных образований на реализацию муниципальных программ ФЦП "Устойчивое развитие сельских территорий"</t>
  </si>
  <si>
    <t>Выполнение государственных полномочий по созданию и организации деятельности административных комиссий</t>
  </si>
  <si>
    <t>Финансовая помощь в связи с выполненением полномочий по вопросам местного значения сельских поселений</t>
  </si>
  <si>
    <t>Финансовая помощь в связи с выполненением полномочий по вопросам местного значения городских поселений</t>
  </si>
  <si>
    <t>Финансовая помощь при выполненении полномочий по вопросам местного значения сельских поселений в связи с выпадающими доходами</t>
  </si>
  <si>
    <t>Содержание объектов капитального строительства и инженерных сетей до момента передачи объектов в государственную собственность</t>
  </si>
  <si>
    <t>Оказание услуг по перевозке пассажиров по маршруту "Добрянка-Н-Лух-Добрянка" в критической ситуации, сложившейся в связи с разрушением автомобильной дороги общего пользования, между населенными пунктами Добрянского муниципального района</t>
  </si>
  <si>
    <t>Текцщий ремонт недвижимого имущества, находящегося в муниципальной казне</t>
  </si>
  <si>
    <t>Приобретение автотранспорта для нужд администрации Добрянского района</t>
  </si>
  <si>
    <t>Уточненный бюджет (в ред. решения ЗС от 27.06.2016            № 1179),                      тыс. руб.</t>
  </si>
  <si>
    <t xml:space="preserve">Приложение </t>
  </si>
  <si>
    <t>к Информации о ходе исполнения</t>
  </si>
  <si>
    <t>бюджета Добрянского муниципального района</t>
  </si>
  <si>
    <t>Анализ финансирования  муниципальных программ за полугодие 2016 г. в разрезе мероприятий</t>
  </si>
  <si>
    <t>за 1 полугодие 2016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</si>
</sst>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77" fontId="3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177" fontId="5" fillId="0" borderId="10" xfId="0" applyNumberFormat="1" applyFont="1" applyBorder="1" applyAlignment="1">
      <alignment vertical="center"/>
    </xf>
    <xf numFmtId="178" fontId="7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178" fontId="0" fillId="0" borderId="0" xfId="0" applyNumberFormat="1" applyAlignment="1">
      <alignment/>
    </xf>
    <xf numFmtId="177" fontId="3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center" wrapText="1"/>
    </xf>
    <xf numFmtId="178" fontId="3" fillId="0" borderId="11" xfId="0" applyNumberFormat="1" applyFont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justify" vertical="center" wrapText="1"/>
    </xf>
    <xf numFmtId="178" fontId="3" fillId="33" borderId="13" xfId="0" applyNumberFormat="1" applyFont="1" applyFill="1" applyBorder="1" applyAlignment="1">
      <alignment horizontal="right" vertical="center"/>
    </xf>
    <xf numFmtId="178" fontId="3" fillId="0" borderId="11" xfId="0" applyNumberFormat="1" applyFont="1" applyBorder="1" applyAlignment="1">
      <alignment horizontal="right" vertical="center"/>
    </xf>
    <xf numFmtId="178" fontId="44" fillId="0" borderId="10" xfId="0" applyNumberFormat="1" applyFont="1" applyBorder="1" applyAlignment="1">
      <alignment horizontal="right" vertical="center" wrapText="1"/>
    </xf>
    <xf numFmtId="178" fontId="44" fillId="33" borderId="10" xfId="0" applyNumberFormat="1" applyFont="1" applyFill="1" applyBorder="1" applyAlignment="1">
      <alignment horizontal="right" vertical="center" wrapText="1"/>
    </xf>
    <xf numFmtId="178" fontId="44" fillId="33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178" fontId="44" fillId="0" borderId="10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wrapText="1"/>
    </xf>
    <xf numFmtId="178" fontId="3" fillId="0" borderId="14" xfId="0" applyNumberFormat="1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justify" vertical="center" wrapText="1"/>
    </xf>
    <xf numFmtId="178" fontId="44" fillId="33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178" fontId="5" fillId="0" borderId="15" xfId="0" applyNumberFormat="1" applyFont="1" applyBorder="1" applyAlignment="1">
      <alignment horizontal="right" vertical="center" wrapText="1"/>
    </xf>
    <xf numFmtId="178" fontId="44" fillId="0" borderId="10" xfId="0" applyNumberFormat="1" applyFont="1" applyBorder="1" applyAlignment="1">
      <alignment horizontal="right" vertical="center"/>
    </xf>
    <xf numFmtId="0" fontId="44" fillId="33" borderId="15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vertical="center" wrapText="1"/>
    </xf>
    <xf numFmtId="178" fontId="3" fillId="33" borderId="10" xfId="0" applyNumberFormat="1" applyFont="1" applyFill="1" applyBorder="1" applyAlignment="1">
      <alignment vertical="center"/>
    </xf>
    <xf numFmtId="0" fontId="44" fillId="33" borderId="12" xfId="0" applyFont="1" applyFill="1" applyBorder="1" applyAlignment="1">
      <alignment horizontal="justify" vertical="center" wrapText="1"/>
    </xf>
    <xf numFmtId="178" fontId="3" fillId="33" borderId="10" xfId="0" applyNumberFormat="1" applyFont="1" applyFill="1" applyBorder="1" applyAlignment="1">
      <alignment horizontal="right" vertical="center"/>
    </xf>
    <xf numFmtId="178" fontId="3" fillId="33" borderId="12" xfId="0" applyNumberFormat="1" applyFont="1" applyFill="1" applyBorder="1" applyAlignment="1">
      <alignment horizontal="right" vertical="center"/>
    </xf>
    <xf numFmtId="178" fontId="3" fillId="33" borderId="15" xfId="0" applyNumberFormat="1" applyFont="1" applyFill="1" applyBorder="1" applyAlignment="1">
      <alignment horizontal="right" vertical="center"/>
    </xf>
    <xf numFmtId="172" fontId="5" fillId="0" borderId="15" xfId="0" applyNumberFormat="1" applyFont="1" applyBorder="1" applyAlignment="1">
      <alignment horizontal="left" vertical="center" wrapText="1"/>
    </xf>
    <xf numFmtId="178" fontId="3" fillId="0" borderId="10" xfId="0" applyNumberFormat="1" applyFont="1" applyBorder="1" applyAlignment="1">
      <alignment horizontal="right" vertical="center"/>
    </xf>
    <xf numFmtId="178" fontId="3" fillId="0" borderId="15" xfId="0" applyNumberFormat="1" applyFont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44" fillId="0" borderId="10" xfId="0" applyFont="1" applyFill="1" applyBorder="1" applyAlignment="1">
      <alignment horizontal="justify"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/>
    </xf>
    <xf numFmtId="178" fontId="3" fillId="33" borderId="12" xfId="0" applyNumberFormat="1" applyFont="1" applyFill="1" applyBorder="1" applyAlignment="1">
      <alignment horizontal="right" vertical="center" wrapText="1"/>
    </xf>
    <xf numFmtId="178" fontId="3" fillId="0" borderId="11" xfId="0" applyNumberFormat="1" applyFont="1" applyFill="1" applyBorder="1" applyAlignment="1">
      <alignment horizontal="left" vertical="center" wrapText="1"/>
    </xf>
    <xf numFmtId="178" fontId="3" fillId="0" borderId="16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78" fontId="3" fillId="33" borderId="15" xfId="0" applyNumberFormat="1" applyFont="1" applyFill="1" applyBorder="1" applyAlignment="1">
      <alignment vertical="center"/>
    </xf>
    <xf numFmtId="178" fontId="3" fillId="0" borderId="17" xfId="0" applyNumberFormat="1" applyFont="1" applyBorder="1" applyAlignment="1">
      <alignment horizontal="right" vertical="center" wrapText="1"/>
    </xf>
    <xf numFmtId="178" fontId="3" fillId="0" borderId="15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justify" vertical="center" wrapText="1"/>
    </xf>
    <xf numFmtId="178" fontId="7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/>
    </xf>
    <xf numFmtId="178" fontId="3" fillId="0" borderId="0" xfId="0" applyNumberFormat="1" applyFont="1" applyFill="1" applyBorder="1" applyAlignment="1">
      <alignment horizontal="right" vertical="center" wrapText="1"/>
    </xf>
    <xf numFmtId="177" fontId="7" fillId="0" borderId="10" xfId="0" applyNumberFormat="1" applyFont="1" applyBorder="1" applyAlignment="1">
      <alignment vertical="center"/>
    </xf>
    <xf numFmtId="0" fontId="8" fillId="0" borderId="0" xfId="0" applyFont="1" applyAlignment="1">
      <alignment/>
    </xf>
    <xf numFmtId="49" fontId="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49" fontId="5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33"/>
  <sheetViews>
    <sheetView showGridLines="0" tabSelected="1" workbookViewId="0" topLeftCell="A214">
      <selection activeCell="H219" sqref="H219"/>
    </sheetView>
  </sheetViews>
  <sheetFormatPr defaultColWidth="9.140625" defaultRowHeight="12.75" customHeight="1"/>
  <cols>
    <col min="1" max="1" width="38.8515625" style="0" customWidth="1"/>
    <col min="2" max="2" width="15.421875" style="0" customWidth="1"/>
    <col min="3" max="3" width="14.7109375" style="0" customWidth="1"/>
    <col min="4" max="6" width="13.00390625" style="0" customWidth="1"/>
    <col min="7" max="7" width="21.140625" style="0" customWidth="1"/>
    <col min="8" max="8" width="25.00390625" style="0" customWidth="1"/>
  </cols>
  <sheetData>
    <row r="1" spans="5:6" ht="18" customHeight="1">
      <c r="E1" s="71" t="s">
        <v>218</v>
      </c>
      <c r="F1" s="72"/>
    </row>
    <row r="2" spans="4:6" ht="16.5" customHeight="1">
      <c r="D2" s="71" t="s">
        <v>219</v>
      </c>
      <c r="E2" s="71"/>
      <c r="F2" s="71"/>
    </row>
    <row r="3" spans="3:6" ht="15" customHeight="1">
      <c r="C3" s="71" t="s">
        <v>220</v>
      </c>
      <c r="D3" s="71"/>
      <c r="E3" s="71"/>
      <c r="F3" s="71"/>
    </row>
    <row r="4" spans="5:6" ht="15.75" customHeight="1">
      <c r="E4" s="79" t="s">
        <v>222</v>
      </c>
      <c r="F4" s="79"/>
    </row>
    <row r="5" spans="5:6" ht="15.75" customHeight="1">
      <c r="E5" s="67"/>
      <c r="F5" s="67"/>
    </row>
    <row r="6" spans="1:6" ht="39.75" customHeight="1">
      <c r="A6" s="73" t="s">
        <v>221</v>
      </c>
      <c r="B6" s="74"/>
      <c r="C6" s="74"/>
      <c r="D6" s="74"/>
      <c r="E6" s="74"/>
      <c r="F6" s="74"/>
    </row>
    <row r="7" spans="1:6" ht="138" customHeight="1">
      <c r="A7" s="1" t="s">
        <v>45</v>
      </c>
      <c r="B7" s="15" t="s">
        <v>65</v>
      </c>
      <c r="C7" s="15" t="s">
        <v>217</v>
      </c>
      <c r="D7" s="15" t="s">
        <v>41</v>
      </c>
      <c r="E7" s="15" t="s">
        <v>195</v>
      </c>
      <c r="F7" s="25" t="s">
        <v>193</v>
      </c>
    </row>
    <row r="8" spans="1:6" ht="12.75">
      <c r="A8" s="1" t="s">
        <v>36</v>
      </c>
      <c r="B8" s="1" t="s">
        <v>37</v>
      </c>
      <c r="C8" s="1" t="s">
        <v>38</v>
      </c>
      <c r="D8" s="1" t="s">
        <v>39</v>
      </c>
      <c r="E8" s="1" t="s">
        <v>40</v>
      </c>
      <c r="F8" s="2">
        <v>6</v>
      </c>
    </row>
    <row r="9" spans="1:6" ht="15">
      <c r="A9" s="68" t="s">
        <v>43</v>
      </c>
      <c r="B9" s="75"/>
      <c r="C9" s="75"/>
      <c r="D9" s="75"/>
      <c r="E9" s="75"/>
      <c r="F9" s="76"/>
    </row>
    <row r="10" spans="1:8" ht="38.25">
      <c r="A10" s="4" t="s">
        <v>66</v>
      </c>
      <c r="B10" s="18">
        <v>49065</v>
      </c>
      <c r="C10" s="5">
        <v>48989.8</v>
      </c>
      <c r="D10" s="5">
        <f>C10-B10</f>
        <v>-75.19999999999709</v>
      </c>
      <c r="E10" s="5">
        <v>23032.1</v>
      </c>
      <c r="F10" s="3">
        <f>E10/C10*100</f>
        <v>47.01407231709457</v>
      </c>
      <c r="G10" s="63"/>
      <c r="H10" s="64"/>
    </row>
    <row r="11" spans="1:8" ht="12.75">
      <c r="A11" s="17" t="s">
        <v>67</v>
      </c>
      <c r="B11" s="20">
        <v>28175.6</v>
      </c>
      <c r="C11" s="5">
        <v>28534.9</v>
      </c>
      <c r="D11" s="5">
        <f aca="true" t="shared" si="0" ref="D11:D76">C11-B11</f>
        <v>359.3000000000029</v>
      </c>
      <c r="E11" s="5">
        <v>12619.3</v>
      </c>
      <c r="F11" s="3">
        <f aca="true" t="shared" si="1" ref="F11:F43">E11/C11*100</f>
        <v>44.22409049970387</v>
      </c>
      <c r="G11" s="63"/>
      <c r="H11" s="64"/>
    </row>
    <row r="12" spans="1:8" ht="51">
      <c r="A12" s="26" t="s">
        <v>68</v>
      </c>
      <c r="B12" s="21">
        <v>2089.1</v>
      </c>
      <c r="C12" s="16">
        <v>2118.6</v>
      </c>
      <c r="D12" s="6">
        <f t="shared" si="0"/>
        <v>29.5</v>
      </c>
      <c r="E12" s="6">
        <v>109.3</v>
      </c>
      <c r="F12" s="14">
        <f t="shared" si="1"/>
        <v>5.159067308600019</v>
      </c>
      <c r="G12" s="63"/>
      <c r="H12" s="64"/>
    </row>
    <row r="13" spans="1:8" ht="51">
      <c r="A13" s="17" t="s">
        <v>5</v>
      </c>
      <c r="B13" s="22">
        <v>259.8</v>
      </c>
      <c r="C13" s="16">
        <v>259.8</v>
      </c>
      <c r="D13" s="5">
        <f t="shared" si="0"/>
        <v>0</v>
      </c>
      <c r="E13" s="5">
        <v>96.1</v>
      </c>
      <c r="F13" s="3">
        <f t="shared" si="1"/>
        <v>36.98999230177059</v>
      </c>
      <c r="G13" s="63"/>
      <c r="H13" s="64"/>
    </row>
    <row r="14" spans="1:8" ht="76.5">
      <c r="A14" s="17" t="s">
        <v>69</v>
      </c>
      <c r="B14" s="23">
        <v>194965.8</v>
      </c>
      <c r="C14" s="18">
        <v>226312.4</v>
      </c>
      <c r="D14" s="5">
        <f t="shared" si="0"/>
        <v>31346.600000000006</v>
      </c>
      <c r="E14" s="5">
        <v>133537.8</v>
      </c>
      <c r="F14" s="3">
        <f t="shared" si="1"/>
        <v>59.0059581357451</v>
      </c>
      <c r="G14" s="63"/>
      <c r="H14" s="64"/>
    </row>
    <row r="15" spans="1:8" ht="63.75">
      <c r="A15" s="17" t="s">
        <v>70</v>
      </c>
      <c r="B15" s="23">
        <v>67996.6</v>
      </c>
      <c r="C15" s="18">
        <v>67712.5</v>
      </c>
      <c r="D15" s="5">
        <f t="shared" si="0"/>
        <v>-284.1000000000058</v>
      </c>
      <c r="E15" s="5">
        <v>32597.1</v>
      </c>
      <c r="F15" s="3">
        <f t="shared" si="1"/>
        <v>48.14044674173897</v>
      </c>
      <c r="G15" s="63"/>
      <c r="H15" s="64"/>
    </row>
    <row r="16" spans="1:6" ht="38.25">
      <c r="A16" s="17" t="s">
        <v>71</v>
      </c>
      <c r="B16" s="23">
        <v>20578.3</v>
      </c>
      <c r="C16" s="18">
        <v>20578.3</v>
      </c>
      <c r="D16" s="5">
        <f t="shared" si="0"/>
        <v>0</v>
      </c>
      <c r="E16" s="5">
        <v>11451.3</v>
      </c>
      <c r="F16" s="3">
        <f t="shared" si="1"/>
        <v>55.647453871311036</v>
      </c>
    </row>
    <row r="17" spans="1:6" ht="102">
      <c r="A17" s="17" t="s">
        <v>72</v>
      </c>
      <c r="B17" s="23">
        <v>241232</v>
      </c>
      <c r="C17" s="18">
        <v>248530.7</v>
      </c>
      <c r="D17" s="5">
        <f t="shared" si="0"/>
        <v>7298.700000000012</v>
      </c>
      <c r="E17" s="5">
        <v>159264.8</v>
      </c>
      <c r="F17" s="3">
        <f t="shared" si="1"/>
        <v>64.08254593899264</v>
      </c>
    </row>
    <row r="18" spans="1:6" ht="63.75">
      <c r="A18" s="17" t="s">
        <v>73</v>
      </c>
      <c r="B18" s="23">
        <v>9113.7</v>
      </c>
      <c r="C18" s="18">
        <v>9113.7</v>
      </c>
      <c r="D18" s="5">
        <f t="shared" si="0"/>
        <v>0</v>
      </c>
      <c r="E18" s="5">
        <v>5902.6</v>
      </c>
      <c r="F18" s="3">
        <f t="shared" si="1"/>
        <v>64.76623105873574</v>
      </c>
    </row>
    <row r="19" spans="1:6" ht="63.75">
      <c r="A19" s="17" t="s">
        <v>196</v>
      </c>
      <c r="B19" s="23">
        <v>0</v>
      </c>
      <c r="C19" s="18">
        <v>915</v>
      </c>
      <c r="D19" s="5">
        <f t="shared" si="0"/>
        <v>915</v>
      </c>
      <c r="E19" s="5">
        <v>0</v>
      </c>
      <c r="F19" s="3">
        <f t="shared" si="1"/>
        <v>0</v>
      </c>
    </row>
    <row r="20" spans="1:6" ht="25.5">
      <c r="A20" s="17" t="s">
        <v>74</v>
      </c>
      <c r="B20" s="23">
        <v>517.1</v>
      </c>
      <c r="C20" s="18">
        <v>517.1</v>
      </c>
      <c r="D20" s="5">
        <f t="shared" si="0"/>
        <v>0</v>
      </c>
      <c r="E20" s="5">
        <v>319.7</v>
      </c>
      <c r="F20" s="3">
        <f t="shared" si="1"/>
        <v>61.825565654612255</v>
      </c>
    </row>
    <row r="21" spans="1:6" ht="51">
      <c r="A21" s="17" t="s">
        <v>75</v>
      </c>
      <c r="B21" s="23">
        <v>52</v>
      </c>
      <c r="C21" s="18">
        <v>52</v>
      </c>
      <c r="D21" s="5">
        <f t="shared" si="0"/>
        <v>0</v>
      </c>
      <c r="E21" s="5">
        <v>52</v>
      </c>
      <c r="F21" s="3">
        <f t="shared" si="1"/>
        <v>100</v>
      </c>
    </row>
    <row r="22" spans="1:6" ht="38.25">
      <c r="A22" s="17" t="s">
        <v>3</v>
      </c>
      <c r="B22" s="23">
        <v>174.2</v>
      </c>
      <c r="C22" s="18">
        <v>186.2</v>
      </c>
      <c r="D22" s="5">
        <f t="shared" si="0"/>
        <v>12</v>
      </c>
      <c r="E22" s="5">
        <v>106.6</v>
      </c>
      <c r="F22" s="3">
        <f t="shared" si="1"/>
        <v>57.25026852846402</v>
      </c>
    </row>
    <row r="23" spans="1:6" ht="85.5" customHeight="1">
      <c r="A23" s="17" t="s">
        <v>76</v>
      </c>
      <c r="B23" s="23">
        <v>50983.1</v>
      </c>
      <c r="C23" s="18">
        <v>50983.1</v>
      </c>
      <c r="D23" s="5">
        <f t="shared" si="0"/>
        <v>0</v>
      </c>
      <c r="E23" s="5">
        <v>25733.7</v>
      </c>
      <c r="F23" s="3">
        <f t="shared" si="1"/>
        <v>50.47496131070884</v>
      </c>
    </row>
    <row r="24" spans="1:6" ht="38.25">
      <c r="A24" s="17" t="s">
        <v>1</v>
      </c>
      <c r="B24" s="23">
        <v>1668.7</v>
      </c>
      <c r="C24" s="18">
        <v>1668.7</v>
      </c>
      <c r="D24" s="5">
        <f t="shared" si="0"/>
        <v>0</v>
      </c>
      <c r="E24" s="5">
        <v>965.9</v>
      </c>
      <c r="F24" s="3">
        <f t="shared" si="1"/>
        <v>57.88338227362617</v>
      </c>
    </row>
    <row r="25" spans="1:6" ht="25.5">
      <c r="A25" s="17" t="s">
        <v>77</v>
      </c>
      <c r="B25" s="23">
        <v>1230.1</v>
      </c>
      <c r="C25" s="18">
        <v>1230.1</v>
      </c>
      <c r="D25" s="5">
        <f t="shared" si="0"/>
        <v>0</v>
      </c>
      <c r="E25" s="5">
        <v>814.5</v>
      </c>
      <c r="F25" s="3">
        <f t="shared" si="1"/>
        <v>66.21412893260711</v>
      </c>
    </row>
    <row r="26" spans="1:6" ht="51">
      <c r="A26" s="61" t="s">
        <v>68</v>
      </c>
      <c r="B26" s="24">
        <v>0</v>
      </c>
      <c r="C26" s="16">
        <v>1380</v>
      </c>
      <c r="D26" s="5">
        <f t="shared" si="0"/>
        <v>1380</v>
      </c>
      <c r="E26" s="5">
        <v>0</v>
      </c>
      <c r="F26" s="3">
        <f t="shared" si="1"/>
        <v>0</v>
      </c>
    </row>
    <row r="27" spans="1:6" ht="38.25">
      <c r="A27" s="19" t="s">
        <v>2</v>
      </c>
      <c r="B27" s="24">
        <v>80</v>
      </c>
      <c r="C27" s="18">
        <v>80</v>
      </c>
      <c r="D27" s="5">
        <f t="shared" si="0"/>
        <v>0</v>
      </c>
      <c r="E27" s="5">
        <v>0</v>
      </c>
      <c r="F27" s="3">
        <f t="shared" si="1"/>
        <v>0</v>
      </c>
    </row>
    <row r="28" spans="1:6" ht="38.25">
      <c r="A28" s="26" t="s">
        <v>0</v>
      </c>
      <c r="B28" s="23">
        <v>249</v>
      </c>
      <c r="C28" s="18">
        <v>0</v>
      </c>
      <c r="D28" s="5">
        <f t="shared" si="0"/>
        <v>-249</v>
      </c>
      <c r="E28" s="5">
        <v>0</v>
      </c>
      <c r="F28" s="3">
        <v>0</v>
      </c>
    </row>
    <row r="29" spans="1:6" ht="51">
      <c r="A29" s="17" t="s">
        <v>78</v>
      </c>
      <c r="B29" s="23">
        <v>4425.6</v>
      </c>
      <c r="C29" s="18">
        <v>4425.6</v>
      </c>
      <c r="D29" s="5">
        <f t="shared" si="0"/>
        <v>0</v>
      </c>
      <c r="E29" s="5">
        <v>2057</v>
      </c>
      <c r="F29" s="3">
        <f t="shared" si="1"/>
        <v>46.47957339117859</v>
      </c>
    </row>
    <row r="30" spans="1:6" ht="25.5">
      <c r="A30" s="17" t="s">
        <v>79</v>
      </c>
      <c r="B30" s="23">
        <v>611.1</v>
      </c>
      <c r="C30" s="18">
        <v>611.1</v>
      </c>
      <c r="D30" s="5">
        <f t="shared" si="0"/>
        <v>0</v>
      </c>
      <c r="E30" s="5">
        <v>0</v>
      </c>
      <c r="F30" s="3">
        <f t="shared" si="1"/>
        <v>0</v>
      </c>
    </row>
    <row r="31" spans="1:6" ht="25.5">
      <c r="A31" s="26" t="s">
        <v>80</v>
      </c>
      <c r="B31" s="27">
        <v>8853.8</v>
      </c>
      <c r="C31" s="16">
        <v>9358.6</v>
      </c>
      <c r="D31" s="6">
        <f t="shared" si="0"/>
        <v>504.8000000000011</v>
      </c>
      <c r="E31" s="6">
        <f>5127.6+151.6+1225.6</f>
        <v>6504.800000000001</v>
      </c>
      <c r="F31" s="14">
        <f t="shared" si="1"/>
        <v>69.50612271066186</v>
      </c>
    </row>
    <row r="32" spans="1:6" ht="51">
      <c r="A32" s="26" t="s">
        <v>81</v>
      </c>
      <c r="B32" s="27">
        <v>9255.8</v>
      </c>
      <c r="C32" s="16">
        <v>9255.8</v>
      </c>
      <c r="D32" s="6">
        <f t="shared" si="0"/>
        <v>0</v>
      </c>
      <c r="E32" s="6">
        <f>1483.1+3721.8+63+62.5</f>
        <v>5330.4</v>
      </c>
      <c r="F32" s="14">
        <f t="shared" si="1"/>
        <v>57.58983556256617</v>
      </c>
    </row>
    <row r="33" spans="1:6" ht="127.5">
      <c r="A33" s="19" t="s">
        <v>82</v>
      </c>
      <c r="B33" s="24">
        <v>8485.9</v>
      </c>
      <c r="C33" s="18">
        <v>8348.3</v>
      </c>
      <c r="D33" s="5">
        <f t="shared" si="0"/>
        <v>-137.60000000000036</v>
      </c>
      <c r="E33" s="5">
        <v>4287.4</v>
      </c>
      <c r="F33" s="3">
        <f t="shared" si="1"/>
        <v>51.356563611753295</v>
      </c>
    </row>
    <row r="34" spans="1:6" ht="82.5" customHeight="1">
      <c r="A34" s="17" t="s">
        <v>83</v>
      </c>
      <c r="B34" s="23">
        <v>60.9</v>
      </c>
      <c r="C34" s="16">
        <v>60.9</v>
      </c>
      <c r="D34" s="5">
        <f t="shared" si="0"/>
        <v>0</v>
      </c>
      <c r="E34" s="5">
        <v>25</v>
      </c>
      <c r="F34" s="3">
        <f t="shared" si="1"/>
        <v>41.050903119868636</v>
      </c>
    </row>
    <row r="35" spans="1:6" ht="89.25">
      <c r="A35" s="17" t="s">
        <v>84</v>
      </c>
      <c r="B35" s="23">
        <v>13417.9</v>
      </c>
      <c r="C35" s="16">
        <v>13417.9</v>
      </c>
      <c r="D35" s="5">
        <f t="shared" si="0"/>
        <v>0</v>
      </c>
      <c r="E35" s="5">
        <f>205.5+5122.7</f>
        <v>5328.2</v>
      </c>
      <c r="F35" s="3">
        <f t="shared" si="1"/>
        <v>39.70964159816365</v>
      </c>
    </row>
    <row r="36" spans="1:6" ht="38.25">
      <c r="A36" s="17" t="s">
        <v>6</v>
      </c>
      <c r="B36" s="23">
        <v>6143.1</v>
      </c>
      <c r="C36" s="18">
        <v>6143.1</v>
      </c>
      <c r="D36" s="5">
        <f t="shared" si="0"/>
        <v>0</v>
      </c>
      <c r="E36" s="5">
        <v>3963.4</v>
      </c>
      <c r="F36" s="3">
        <f t="shared" si="1"/>
        <v>64.51791440803503</v>
      </c>
    </row>
    <row r="37" spans="1:6" ht="38.25">
      <c r="A37" s="17" t="s">
        <v>7</v>
      </c>
      <c r="B37" s="23">
        <v>8867</v>
      </c>
      <c r="C37" s="16">
        <v>8867</v>
      </c>
      <c r="D37" s="5">
        <f t="shared" si="0"/>
        <v>0</v>
      </c>
      <c r="E37" s="5">
        <v>5605.7</v>
      </c>
      <c r="F37" s="3">
        <f t="shared" si="1"/>
        <v>63.219803766775684</v>
      </c>
    </row>
    <row r="38" spans="1:6" ht="38.25">
      <c r="A38" s="17" t="s">
        <v>85</v>
      </c>
      <c r="B38" s="23">
        <v>8220</v>
      </c>
      <c r="C38" s="16">
        <v>8555.6</v>
      </c>
      <c r="D38" s="6">
        <f t="shared" si="0"/>
        <v>335.60000000000036</v>
      </c>
      <c r="E38" s="6">
        <v>4382.5</v>
      </c>
      <c r="F38" s="3">
        <f t="shared" si="1"/>
        <v>51.223759876572075</v>
      </c>
    </row>
    <row r="39" spans="1:6" ht="89.25">
      <c r="A39" s="17" t="s">
        <v>197</v>
      </c>
      <c r="B39" s="23">
        <v>0</v>
      </c>
      <c r="C39" s="16">
        <v>569.5</v>
      </c>
      <c r="D39" s="6">
        <f t="shared" si="0"/>
        <v>569.5</v>
      </c>
      <c r="E39" s="6">
        <v>0</v>
      </c>
      <c r="F39" s="3">
        <f t="shared" si="1"/>
        <v>0</v>
      </c>
    </row>
    <row r="40" spans="1:6" ht="25.5">
      <c r="A40" s="17" t="s">
        <v>198</v>
      </c>
      <c r="B40" s="23">
        <v>0</v>
      </c>
      <c r="C40" s="16">
        <v>1904</v>
      </c>
      <c r="D40" s="6">
        <f t="shared" si="0"/>
        <v>1904</v>
      </c>
      <c r="E40" s="6">
        <v>0</v>
      </c>
      <c r="F40" s="3">
        <f t="shared" si="1"/>
        <v>0</v>
      </c>
    </row>
    <row r="41" spans="1:6" ht="25.5">
      <c r="A41" s="55" t="s">
        <v>199</v>
      </c>
      <c r="B41" s="23">
        <v>0</v>
      </c>
      <c r="C41" s="6">
        <v>2431.5</v>
      </c>
      <c r="D41" s="6">
        <f t="shared" si="0"/>
        <v>2431.5</v>
      </c>
      <c r="E41" s="6">
        <v>0</v>
      </c>
      <c r="F41" s="3">
        <f t="shared" si="1"/>
        <v>0</v>
      </c>
    </row>
    <row r="42" spans="1:6" ht="76.5">
      <c r="A42" s="55" t="s">
        <v>200</v>
      </c>
      <c r="B42" s="23">
        <v>0</v>
      </c>
      <c r="C42" s="56">
        <v>49.1</v>
      </c>
      <c r="D42" s="6">
        <f t="shared" si="0"/>
        <v>49.1</v>
      </c>
      <c r="E42" s="6">
        <v>0</v>
      </c>
      <c r="F42" s="3">
        <f t="shared" si="1"/>
        <v>0</v>
      </c>
    </row>
    <row r="43" spans="1:6" ht="15.75">
      <c r="A43" s="8" t="s">
        <v>86</v>
      </c>
      <c r="B43" s="12">
        <f>SUM(B10:B42)</f>
        <v>736771.1999999998</v>
      </c>
      <c r="C43" s="12">
        <f>SUM(C10:C42)</f>
        <v>783160.8999999998</v>
      </c>
      <c r="D43" s="7">
        <f t="shared" si="0"/>
        <v>46389.69999999995</v>
      </c>
      <c r="E43" s="7">
        <f>SUM(E10:E38)</f>
        <v>444087.2</v>
      </c>
      <c r="F43" s="9">
        <f t="shared" si="1"/>
        <v>56.704465199935306</v>
      </c>
    </row>
    <row r="44" spans="1:6" ht="15">
      <c r="A44" s="68" t="s">
        <v>44</v>
      </c>
      <c r="B44" s="77"/>
      <c r="C44" s="77"/>
      <c r="D44" s="77"/>
      <c r="E44" s="77"/>
      <c r="F44" s="78"/>
    </row>
    <row r="45" spans="1:6" ht="38.25">
      <c r="A45" s="17" t="s">
        <v>85</v>
      </c>
      <c r="B45" s="31">
        <v>4454.5</v>
      </c>
      <c r="C45" s="18">
        <v>4454.5</v>
      </c>
      <c r="D45" s="5">
        <f t="shared" si="0"/>
        <v>0</v>
      </c>
      <c r="E45" s="5">
        <v>2142.2</v>
      </c>
      <c r="F45" s="3">
        <f aca="true" t="shared" si="2" ref="F45:F54">E45/C45*100</f>
        <v>48.09069480300819</v>
      </c>
    </row>
    <row r="46" spans="1:6" ht="25.5">
      <c r="A46" s="17" t="s">
        <v>87</v>
      </c>
      <c r="B46" s="31">
        <v>7931.4</v>
      </c>
      <c r="C46" s="18">
        <v>7931.4</v>
      </c>
      <c r="D46" s="5">
        <f t="shared" si="0"/>
        <v>0</v>
      </c>
      <c r="E46" s="5">
        <v>3965.7</v>
      </c>
      <c r="F46" s="3">
        <f t="shared" si="2"/>
        <v>50</v>
      </c>
    </row>
    <row r="47" spans="1:6" ht="38.25">
      <c r="A47" s="17" t="s">
        <v>8</v>
      </c>
      <c r="B47" s="31">
        <v>330</v>
      </c>
      <c r="C47" s="18">
        <v>330</v>
      </c>
      <c r="D47" s="5">
        <f t="shared" si="0"/>
        <v>0</v>
      </c>
      <c r="E47" s="5">
        <v>209</v>
      </c>
      <c r="F47" s="3">
        <f t="shared" si="2"/>
        <v>63.33333333333333</v>
      </c>
    </row>
    <row r="48" spans="1:6" ht="63.75">
      <c r="A48" s="17" t="s">
        <v>9</v>
      </c>
      <c r="B48" s="31">
        <v>50</v>
      </c>
      <c r="C48" s="18">
        <v>50</v>
      </c>
      <c r="D48" s="5">
        <f t="shared" si="0"/>
        <v>0</v>
      </c>
      <c r="E48" s="5">
        <v>30</v>
      </c>
      <c r="F48" s="3">
        <f t="shared" si="2"/>
        <v>60</v>
      </c>
    </row>
    <row r="49" spans="1:6" ht="25.5">
      <c r="A49" s="28" t="s">
        <v>10</v>
      </c>
      <c r="B49" s="29">
        <v>150</v>
      </c>
      <c r="C49" s="5">
        <v>150</v>
      </c>
      <c r="D49" s="5">
        <f t="shared" si="0"/>
        <v>0</v>
      </c>
      <c r="E49" s="5">
        <v>99.8</v>
      </c>
      <c r="F49" s="3">
        <f t="shared" si="2"/>
        <v>66.53333333333333</v>
      </c>
    </row>
    <row r="50" spans="1:6" ht="63.75">
      <c r="A50" s="30" t="s">
        <v>11</v>
      </c>
      <c r="B50" s="31">
        <v>50</v>
      </c>
      <c r="C50" s="18">
        <v>50</v>
      </c>
      <c r="D50" s="5">
        <f t="shared" si="0"/>
        <v>0</v>
      </c>
      <c r="E50" s="5">
        <v>26.5</v>
      </c>
      <c r="F50" s="3">
        <f t="shared" si="2"/>
        <v>53</v>
      </c>
    </row>
    <row r="51" spans="1:6" ht="38.25">
      <c r="A51" s="30" t="s">
        <v>12</v>
      </c>
      <c r="B51" s="31">
        <v>80</v>
      </c>
      <c r="C51" s="18">
        <v>80</v>
      </c>
      <c r="D51" s="5">
        <f t="shared" si="0"/>
        <v>0</v>
      </c>
      <c r="E51" s="5">
        <v>7</v>
      </c>
      <c r="F51" s="3">
        <f t="shared" si="2"/>
        <v>8.75</v>
      </c>
    </row>
    <row r="52" spans="1:6" ht="38.25">
      <c r="A52" s="30" t="s">
        <v>13</v>
      </c>
      <c r="B52" s="31">
        <v>400</v>
      </c>
      <c r="C52" s="18">
        <v>400</v>
      </c>
      <c r="D52" s="5">
        <f t="shared" si="0"/>
        <v>0</v>
      </c>
      <c r="E52" s="5">
        <v>202.8</v>
      </c>
      <c r="F52" s="3">
        <f t="shared" si="2"/>
        <v>50.7</v>
      </c>
    </row>
    <row r="53" spans="1:6" ht="76.5">
      <c r="A53" s="30" t="s">
        <v>201</v>
      </c>
      <c r="B53" s="31">
        <v>0</v>
      </c>
      <c r="C53" s="18">
        <v>93.5</v>
      </c>
      <c r="D53" s="5">
        <f t="shared" si="0"/>
        <v>93.5</v>
      </c>
      <c r="E53" s="5">
        <v>0</v>
      </c>
      <c r="F53" s="3">
        <f t="shared" si="2"/>
        <v>0</v>
      </c>
    </row>
    <row r="54" spans="1:6" ht="51">
      <c r="A54" s="30" t="s">
        <v>202</v>
      </c>
      <c r="B54" s="31">
        <v>0</v>
      </c>
      <c r="C54" s="18">
        <v>1202</v>
      </c>
      <c r="D54" s="5">
        <f t="shared" si="0"/>
        <v>1202</v>
      </c>
      <c r="E54" s="5">
        <v>238.3</v>
      </c>
      <c r="F54" s="3">
        <f t="shared" si="2"/>
        <v>19.825291181364392</v>
      </c>
    </row>
    <row r="55" spans="1:6" ht="15.75">
      <c r="A55" s="8" t="s">
        <v>46</v>
      </c>
      <c r="B55" s="7">
        <f>SUM(B45:B54)</f>
        <v>13445.9</v>
      </c>
      <c r="C55" s="7">
        <f>SUM(C45:C54)</f>
        <v>14741.4</v>
      </c>
      <c r="D55" s="7">
        <f t="shared" si="0"/>
        <v>1295.5</v>
      </c>
      <c r="E55" s="7">
        <f>SUM(E45:E54)</f>
        <v>6921.3</v>
      </c>
      <c r="F55" s="9">
        <f>E55/C55*100</f>
        <v>46.9514428751679</v>
      </c>
    </row>
    <row r="56" spans="1:6" ht="12.75">
      <c r="A56" s="68" t="s">
        <v>47</v>
      </c>
      <c r="B56" s="69"/>
      <c r="C56" s="69"/>
      <c r="D56" s="69"/>
      <c r="E56" s="69"/>
      <c r="F56" s="70"/>
    </row>
    <row r="57" spans="1:6" ht="38.25">
      <c r="A57" s="32" t="s">
        <v>88</v>
      </c>
      <c r="B57" s="38">
        <v>8193.6</v>
      </c>
      <c r="C57" s="18">
        <v>8193.6</v>
      </c>
      <c r="D57" s="5">
        <f t="shared" si="0"/>
        <v>0</v>
      </c>
      <c r="E57" s="5">
        <v>3824.6</v>
      </c>
      <c r="F57" s="3">
        <f>E57/C57*100</f>
        <v>46.67789494239406</v>
      </c>
    </row>
    <row r="58" spans="1:6" ht="38.25">
      <c r="A58" s="32" t="s">
        <v>89</v>
      </c>
      <c r="B58" s="38">
        <v>192.1</v>
      </c>
      <c r="C58" s="18">
        <v>192.1</v>
      </c>
      <c r="D58" s="5">
        <f t="shared" si="0"/>
        <v>0</v>
      </c>
      <c r="E58" s="5">
        <v>99.6</v>
      </c>
      <c r="F58" s="3">
        <f>E58/C58*100</f>
        <v>51.84799583550234</v>
      </c>
    </row>
    <row r="59" spans="1:6" ht="38.25">
      <c r="A59" s="32" t="s">
        <v>90</v>
      </c>
      <c r="B59" s="38">
        <v>624.7</v>
      </c>
      <c r="C59" s="18">
        <v>624.7</v>
      </c>
      <c r="D59" s="5">
        <f t="shared" si="0"/>
        <v>0</v>
      </c>
      <c r="E59" s="5">
        <v>293.6</v>
      </c>
      <c r="F59" s="3">
        <f>E59/C59*100</f>
        <v>46.99855930846806</v>
      </c>
    </row>
    <row r="60" spans="1:6" ht="51">
      <c r="A60" s="32" t="s">
        <v>91</v>
      </c>
      <c r="B60" s="38">
        <v>17686.2</v>
      </c>
      <c r="C60" s="18">
        <v>17831.1</v>
      </c>
      <c r="D60" s="5">
        <f t="shared" si="0"/>
        <v>144.89999999999782</v>
      </c>
      <c r="E60" s="5">
        <v>8271.2</v>
      </c>
      <c r="F60" s="3">
        <f>E60/C60*100</f>
        <v>46.38636988183568</v>
      </c>
    </row>
    <row r="61" spans="1:6" ht="51">
      <c r="A61" s="32" t="s">
        <v>92</v>
      </c>
      <c r="B61" s="38">
        <v>947.2</v>
      </c>
      <c r="C61" s="18">
        <v>947.2</v>
      </c>
      <c r="D61" s="5">
        <f t="shared" si="0"/>
        <v>0</v>
      </c>
      <c r="E61" s="5">
        <v>445.2</v>
      </c>
      <c r="F61" s="3">
        <f>E61/C61*100</f>
        <v>47.001689189189186</v>
      </c>
    </row>
    <row r="62" spans="1:6" ht="38.25">
      <c r="A62" s="17" t="s">
        <v>93</v>
      </c>
      <c r="B62" s="31">
        <v>1238.2</v>
      </c>
      <c r="C62" s="18">
        <v>1238.2</v>
      </c>
      <c r="D62" s="5">
        <f t="shared" si="0"/>
        <v>0</v>
      </c>
      <c r="E62" s="5">
        <v>578.5</v>
      </c>
      <c r="F62" s="3">
        <f aca="true" t="shared" si="3" ref="F62:F68">E62/C62*100</f>
        <v>46.72104668066548</v>
      </c>
    </row>
    <row r="63" spans="1:6" ht="51">
      <c r="A63" s="17" t="s">
        <v>94</v>
      </c>
      <c r="B63" s="31">
        <v>559.7</v>
      </c>
      <c r="C63" s="18">
        <v>559.7</v>
      </c>
      <c r="D63" s="5">
        <f t="shared" si="0"/>
        <v>0</v>
      </c>
      <c r="E63" s="5">
        <v>263.1</v>
      </c>
      <c r="F63" s="3">
        <f t="shared" si="3"/>
        <v>47.00732535286761</v>
      </c>
    </row>
    <row r="64" spans="1:6" ht="38.25">
      <c r="A64" s="17" t="s">
        <v>95</v>
      </c>
      <c r="B64" s="31">
        <v>187</v>
      </c>
      <c r="C64" s="18">
        <v>187</v>
      </c>
      <c r="D64" s="5">
        <f t="shared" si="0"/>
        <v>0</v>
      </c>
      <c r="E64" s="5">
        <v>87.9</v>
      </c>
      <c r="F64" s="3">
        <f t="shared" si="3"/>
        <v>47.00534759358289</v>
      </c>
    </row>
    <row r="65" spans="1:6" ht="76.5">
      <c r="A65" s="17" t="s">
        <v>4</v>
      </c>
      <c r="B65" s="31">
        <v>143.1</v>
      </c>
      <c r="C65" s="18">
        <v>862</v>
      </c>
      <c r="D65" s="5">
        <f t="shared" si="0"/>
        <v>718.9</v>
      </c>
      <c r="E65" s="5">
        <v>143.1</v>
      </c>
      <c r="F65" s="3">
        <f t="shared" si="3"/>
        <v>16.60092807424594</v>
      </c>
    </row>
    <row r="66" spans="1:6" ht="88.5" customHeight="1">
      <c r="A66" s="30" t="s">
        <v>96</v>
      </c>
      <c r="B66" s="31">
        <v>560</v>
      </c>
      <c r="C66" s="18">
        <v>560</v>
      </c>
      <c r="D66" s="5">
        <f t="shared" si="0"/>
        <v>0</v>
      </c>
      <c r="E66" s="5">
        <v>364.4</v>
      </c>
      <c r="F66" s="3">
        <f t="shared" si="3"/>
        <v>65.07142857142857</v>
      </c>
    </row>
    <row r="67" spans="1:6" ht="92.25" customHeight="1">
      <c r="A67" s="35" t="s">
        <v>97</v>
      </c>
      <c r="B67" s="38">
        <v>200</v>
      </c>
      <c r="C67" s="18">
        <v>200</v>
      </c>
      <c r="D67" s="5">
        <f t="shared" si="0"/>
        <v>0</v>
      </c>
      <c r="E67" s="5">
        <v>90.8</v>
      </c>
      <c r="F67" s="3">
        <f t="shared" si="3"/>
        <v>45.4</v>
      </c>
    </row>
    <row r="68" spans="1:6" ht="88.5" customHeight="1">
      <c r="A68" s="35" t="s">
        <v>98</v>
      </c>
      <c r="B68" s="38">
        <v>100</v>
      </c>
      <c r="C68" s="18">
        <v>100</v>
      </c>
      <c r="D68" s="5">
        <f t="shared" si="0"/>
        <v>0</v>
      </c>
      <c r="E68" s="5">
        <v>2</v>
      </c>
      <c r="F68" s="3">
        <f t="shared" si="3"/>
        <v>2</v>
      </c>
    </row>
    <row r="69" spans="1:6" ht="102.75" customHeight="1">
      <c r="A69" s="17" t="s">
        <v>99</v>
      </c>
      <c r="B69" s="31">
        <v>253</v>
      </c>
      <c r="C69" s="18">
        <v>253</v>
      </c>
      <c r="D69" s="5">
        <f t="shared" si="0"/>
        <v>0</v>
      </c>
      <c r="E69" s="5">
        <v>140</v>
      </c>
      <c r="F69" s="3">
        <f>E69/C69*100</f>
        <v>55.33596837944664</v>
      </c>
    </row>
    <row r="70" spans="1:6" ht="15.75">
      <c r="A70" s="36" t="s">
        <v>48</v>
      </c>
      <c r="B70" s="37">
        <f>SUM(B57:B69)</f>
        <v>30884.800000000003</v>
      </c>
      <c r="C70" s="7">
        <f>SUM(C57:C69)</f>
        <v>31748.600000000002</v>
      </c>
      <c r="D70" s="7">
        <f t="shared" si="0"/>
        <v>863.7999999999993</v>
      </c>
      <c r="E70" s="12">
        <f>SUM(E57:E69)</f>
        <v>14604</v>
      </c>
      <c r="F70" s="9">
        <f>E70/C70*100</f>
        <v>45.998878690713916</v>
      </c>
    </row>
    <row r="71" spans="1:6" ht="12.75">
      <c r="A71" s="68" t="s">
        <v>49</v>
      </c>
      <c r="B71" s="69"/>
      <c r="C71" s="69"/>
      <c r="D71" s="69"/>
      <c r="E71" s="69"/>
      <c r="F71" s="70"/>
    </row>
    <row r="72" spans="1:6" ht="51">
      <c r="A72" s="17" t="s">
        <v>14</v>
      </c>
      <c r="B72" s="31">
        <v>300</v>
      </c>
      <c r="C72" s="18">
        <v>300</v>
      </c>
      <c r="D72" s="5">
        <f t="shared" si="0"/>
        <v>0</v>
      </c>
      <c r="E72" s="5">
        <v>211.3</v>
      </c>
      <c r="F72" s="3">
        <f>E72/C72*100</f>
        <v>70.43333333333334</v>
      </c>
    </row>
    <row r="73" spans="1:6" ht="38.25">
      <c r="A73" s="17" t="s">
        <v>15</v>
      </c>
      <c r="B73" s="31">
        <v>92</v>
      </c>
      <c r="C73" s="18">
        <v>92</v>
      </c>
      <c r="D73" s="5">
        <f t="shared" si="0"/>
        <v>0</v>
      </c>
      <c r="E73" s="5">
        <v>92</v>
      </c>
      <c r="F73" s="3">
        <f>E73/C73*100</f>
        <v>100</v>
      </c>
    </row>
    <row r="74" spans="1:6" ht="51">
      <c r="A74" s="17" t="s">
        <v>16</v>
      </c>
      <c r="B74" s="31">
        <v>40</v>
      </c>
      <c r="C74" s="18">
        <v>40</v>
      </c>
      <c r="D74" s="5">
        <f t="shared" si="0"/>
        <v>0</v>
      </c>
      <c r="E74" s="5">
        <v>0</v>
      </c>
      <c r="F74" s="3">
        <f>E74/C74*100</f>
        <v>0</v>
      </c>
    </row>
    <row r="75" spans="1:6" ht="51">
      <c r="A75" s="30" t="s">
        <v>17</v>
      </c>
      <c r="B75" s="31">
        <v>80</v>
      </c>
      <c r="C75" s="18">
        <v>80</v>
      </c>
      <c r="D75" s="5">
        <f t="shared" si="0"/>
        <v>0</v>
      </c>
      <c r="E75" s="5">
        <v>70</v>
      </c>
      <c r="F75" s="3">
        <f>E75/C75*100</f>
        <v>87.5</v>
      </c>
    </row>
    <row r="76" spans="1:6" ht="89.25">
      <c r="A76" s="30" t="s">
        <v>18</v>
      </c>
      <c r="B76" s="31">
        <v>30</v>
      </c>
      <c r="C76" s="18">
        <v>30</v>
      </c>
      <c r="D76" s="5">
        <f t="shared" si="0"/>
        <v>0</v>
      </c>
      <c r="E76" s="5">
        <v>0</v>
      </c>
      <c r="F76" s="3">
        <f>E76/C76*100</f>
        <v>0</v>
      </c>
    </row>
    <row r="77" spans="1:6" ht="38.25">
      <c r="A77" s="30" t="s">
        <v>100</v>
      </c>
      <c r="B77" s="31">
        <v>50</v>
      </c>
      <c r="C77" s="16">
        <v>50</v>
      </c>
      <c r="D77" s="5">
        <f aca="true" t="shared" si="4" ref="D77:D148">C77-B77</f>
        <v>0</v>
      </c>
      <c r="E77" s="5">
        <v>50</v>
      </c>
      <c r="F77" s="3">
        <f aca="true" t="shared" si="5" ref="F77:F99">E77/C77*100</f>
        <v>100</v>
      </c>
    </row>
    <row r="78" spans="1:6" ht="38.25">
      <c r="A78" s="40" t="s">
        <v>20</v>
      </c>
      <c r="B78" s="41">
        <v>0</v>
      </c>
      <c r="C78" s="16">
        <v>3719.4</v>
      </c>
      <c r="D78" s="5">
        <f t="shared" si="4"/>
        <v>3719.4</v>
      </c>
      <c r="E78" s="5">
        <v>1721.9</v>
      </c>
      <c r="F78" s="3">
        <f t="shared" si="5"/>
        <v>46.29510136043448</v>
      </c>
    </row>
    <row r="79" spans="1:6" ht="25.5">
      <c r="A79" s="40" t="s">
        <v>19</v>
      </c>
      <c r="B79" s="41">
        <v>0</v>
      </c>
      <c r="C79" s="16">
        <v>250.7</v>
      </c>
      <c r="D79" s="5">
        <f t="shared" si="4"/>
        <v>250.7</v>
      </c>
      <c r="E79" s="5">
        <v>250.7</v>
      </c>
      <c r="F79" s="3">
        <f t="shared" si="5"/>
        <v>100</v>
      </c>
    </row>
    <row r="80" spans="1:6" ht="76.5">
      <c r="A80" s="57" t="s">
        <v>203</v>
      </c>
      <c r="B80" s="58">
        <v>0</v>
      </c>
      <c r="C80" s="16">
        <v>538</v>
      </c>
      <c r="D80" s="6">
        <f t="shared" si="4"/>
        <v>538</v>
      </c>
      <c r="E80" s="6">
        <v>1354.9</v>
      </c>
      <c r="F80" s="3">
        <f t="shared" si="5"/>
        <v>251.84014869888478</v>
      </c>
    </row>
    <row r="81" spans="1:7" ht="63.75">
      <c r="A81" s="57" t="s">
        <v>204</v>
      </c>
      <c r="B81" s="58">
        <v>0</v>
      </c>
      <c r="C81" s="16">
        <v>705.9</v>
      </c>
      <c r="D81" s="6">
        <f t="shared" si="4"/>
        <v>705.9</v>
      </c>
      <c r="E81" s="6">
        <v>1777.8</v>
      </c>
      <c r="F81" s="3">
        <f t="shared" si="5"/>
        <v>251.84870378240544</v>
      </c>
      <c r="G81" s="13"/>
    </row>
    <row r="82" spans="1:6" ht="15.75">
      <c r="A82" s="36" t="s">
        <v>50</v>
      </c>
      <c r="B82" s="37">
        <f>SUM(B72:B77)</f>
        <v>592</v>
      </c>
      <c r="C82" s="7">
        <f>SUM(C72:C81)</f>
        <v>5805.999999999999</v>
      </c>
      <c r="D82" s="7">
        <f t="shared" si="4"/>
        <v>5213.999999999999</v>
      </c>
      <c r="E82" s="7">
        <f>SUM(E72:E81)</f>
        <v>5528.6</v>
      </c>
      <c r="F82" s="9">
        <f t="shared" si="5"/>
        <v>95.22218394764039</v>
      </c>
    </row>
    <row r="83" spans="1:6" ht="34.5" customHeight="1">
      <c r="A83" s="80" t="s">
        <v>51</v>
      </c>
      <c r="B83" s="81"/>
      <c r="C83" s="69"/>
      <c r="D83" s="69"/>
      <c r="E83" s="69"/>
      <c r="F83" s="70"/>
    </row>
    <row r="84" spans="1:6" ht="38.25">
      <c r="A84" s="30" t="s">
        <v>21</v>
      </c>
      <c r="B84" s="43">
        <v>472.1</v>
      </c>
      <c r="C84" s="18">
        <v>472.1</v>
      </c>
      <c r="D84" s="5">
        <f t="shared" si="4"/>
        <v>0</v>
      </c>
      <c r="E84" s="5">
        <v>0</v>
      </c>
      <c r="F84" s="3">
        <f t="shared" si="5"/>
        <v>0</v>
      </c>
    </row>
    <row r="85" spans="1:6" ht="38.25">
      <c r="A85" s="42" t="s">
        <v>101</v>
      </c>
      <c r="B85" s="44">
        <v>500</v>
      </c>
      <c r="C85" s="18">
        <v>500</v>
      </c>
      <c r="D85" s="5">
        <f t="shared" si="4"/>
        <v>0</v>
      </c>
      <c r="E85" s="5">
        <v>500</v>
      </c>
      <c r="F85" s="3">
        <f t="shared" si="5"/>
        <v>100</v>
      </c>
    </row>
    <row r="86" spans="1:6" ht="25.5">
      <c r="A86" s="42" t="s">
        <v>205</v>
      </c>
      <c r="B86" s="44">
        <v>0</v>
      </c>
      <c r="C86" s="18">
        <v>955</v>
      </c>
      <c r="D86" s="5">
        <f t="shared" si="4"/>
        <v>955</v>
      </c>
      <c r="E86" s="5">
        <v>0</v>
      </c>
      <c r="F86" s="3">
        <f t="shared" si="5"/>
        <v>0</v>
      </c>
    </row>
    <row r="87" spans="1:6" ht="38.25">
      <c r="A87" s="42" t="s">
        <v>206</v>
      </c>
      <c r="B87" s="44">
        <v>0</v>
      </c>
      <c r="C87" s="18">
        <v>1677</v>
      </c>
      <c r="D87" s="5">
        <f t="shared" si="4"/>
        <v>1677</v>
      </c>
      <c r="E87" s="5">
        <v>0</v>
      </c>
      <c r="F87" s="3">
        <f t="shared" si="5"/>
        <v>0</v>
      </c>
    </row>
    <row r="88" spans="1:6" ht="63.75">
      <c r="A88" s="30" t="s">
        <v>102</v>
      </c>
      <c r="B88" s="43">
        <v>20</v>
      </c>
      <c r="C88" s="18">
        <v>20</v>
      </c>
      <c r="D88" s="5">
        <f t="shared" si="4"/>
        <v>0</v>
      </c>
      <c r="E88" s="5">
        <v>10</v>
      </c>
      <c r="F88" s="3">
        <f t="shared" si="5"/>
        <v>50</v>
      </c>
    </row>
    <row r="89" spans="1:6" ht="89.25">
      <c r="A89" s="30" t="s">
        <v>103</v>
      </c>
      <c r="B89" s="43">
        <v>109</v>
      </c>
      <c r="C89" s="18">
        <v>109</v>
      </c>
      <c r="D89" s="5">
        <f t="shared" si="4"/>
        <v>0</v>
      </c>
      <c r="E89" s="5">
        <v>42</v>
      </c>
      <c r="F89" s="3">
        <f t="shared" si="5"/>
        <v>38.53211009174312</v>
      </c>
    </row>
    <row r="90" spans="1:6" ht="63.75">
      <c r="A90" s="30" t="s">
        <v>207</v>
      </c>
      <c r="B90" s="43">
        <v>0</v>
      </c>
      <c r="C90" s="18">
        <v>208</v>
      </c>
      <c r="D90" s="5">
        <f t="shared" si="4"/>
        <v>208</v>
      </c>
      <c r="E90" s="5">
        <v>102.6</v>
      </c>
      <c r="F90" s="3">
        <f t="shared" si="5"/>
        <v>49.32692307692307</v>
      </c>
    </row>
    <row r="91" spans="1:6" ht="51">
      <c r="A91" s="30" t="s">
        <v>104</v>
      </c>
      <c r="B91" s="43">
        <v>373.7</v>
      </c>
      <c r="C91" s="18">
        <v>373.7</v>
      </c>
      <c r="D91" s="5">
        <f t="shared" si="4"/>
        <v>0</v>
      </c>
      <c r="E91" s="5">
        <v>176.9</v>
      </c>
      <c r="F91" s="3">
        <f t="shared" si="5"/>
        <v>47.33743644634734</v>
      </c>
    </row>
    <row r="92" spans="1:6" ht="38.25">
      <c r="A92" s="40" t="s">
        <v>108</v>
      </c>
      <c r="B92" s="41">
        <v>0</v>
      </c>
      <c r="C92" s="18">
        <v>1077.4</v>
      </c>
      <c r="D92" s="5">
        <f t="shared" si="4"/>
        <v>1077.4</v>
      </c>
      <c r="E92" s="5">
        <v>0</v>
      </c>
      <c r="F92" s="3">
        <f t="shared" si="5"/>
        <v>0</v>
      </c>
    </row>
    <row r="93" spans="1:6" ht="89.25">
      <c r="A93" s="40" t="s">
        <v>109</v>
      </c>
      <c r="B93" s="41">
        <v>0</v>
      </c>
      <c r="C93" s="18">
        <v>1000</v>
      </c>
      <c r="D93" s="5">
        <f t="shared" si="4"/>
        <v>1000</v>
      </c>
      <c r="E93" s="5">
        <v>1000</v>
      </c>
      <c r="F93" s="3">
        <f t="shared" si="5"/>
        <v>100</v>
      </c>
    </row>
    <row r="94" spans="1:6" ht="56.25" customHeight="1">
      <c r="A94" s="39" t="s">
        <v>105</v>
      </c>
      <c r="B94" s="45">
        <v>20</v>
      </c>
      <c r="C94" s="18">
        <v>20</v>
      </c>
      <c r="D94" s="5">
        <f t="shared" si="4"/>
        <v>0</v>
      </c>
      <c r="E94" s="5">
        <v>0</v>
      </c>
      <c r="F94" s="3">
        <f t="shared" si="5"/>
        <v>0</v>
      </c>
    </row>
    <row r="95" spans="1:6" ht="165.75">
      <c r="A95" s="42" t="s">
        <v>106</v>
      </c>
      <c r="B95" s="44">
        <v>30</v>
      </c>
      <c r="C95" s="18">
        <v>30</v>
      </c>
      <c r="D95" s="5">
        <f t="shared" si="4"/>
        <v>0</v>
      </c>
      <c r="E95" s="5">
        <v>0</v>
      </c>
      <c r="F95" s="3">
        <f t="shared" si="5"/>
        <v>0</v>
      </c>
    </row>
    <row r="96" spans="1:6" ht="140.25">
      <c r="A96" s="30" t="s">
        <v>107</v>
      </c>
      <c r="B96" s="43">
        <v>100</v>
      </c>
      <c r="C96" s="18">
        <v>100</v>
      </c>
      <c r="D96" s="5">
        <f t="shared" si="4"/>
        <v>0</v>
      </c>
      <c r="E96" s="5">
        <v>0</v>
      </c>
      <c r="F96" s="3">
        <f>E96/C96*100</f>
        <v>0</v>
      </c>
    </row>
    <row r="97" spans="1:6" ht="114.75">
      <c r="A97" s="40" t="s">
        <v>110</v>
      </c>
      <c r="B97" s="41">
        <v>0</v>
      </c>
      <c r="C97" s="16">
        <v>322.6</v>
      </c>
      <c r="D97" s="5">
        <f t="shared" si="4"/>
        <v>322.6</v>
      </c>
      <c r="E97" s="5">
        <v>0</v>
      </c>
      <c r="F97" s="3">
        <f t="shared" si="5"/>
        <v>0</v>
      </c>
    </row>
    <row r="98" spans="1:6" ht="63.75">
      <c r="A98" s="57" t="s">
        <v>208</v>
      </c>
      <c r="B98" s="58">
        <v>0</v>
      </c>
      <c r="C98" s="59">
        <v>1120</v>
      </c>
      <c r="D98" s="5">
        <f t="shared" si="4"/>
        <v>1120</v>
      </c>
      <c r="E98" s="60">
        <v>0</v>
      </c>
      <c r="F98" s="3">
        <f t="shared" si="5"/>
        <v>0</v>
      </c>
    </row>
    <row r="99" spans="1:6" ht="15.75">
      <c r="A99" s="46" t="s">
        <v>52</v>
      </c>
      <c r="B99" s="37">
        <f>SUM(B84:B98)</f>
        <v>1624.8</v>
      </c>
      <c r="C99" s="37">
        <f>SUM(C84:C98)</f>
        <v>7984.800000000001</v>
      </c>
      <c r="D99" s="7">
        <f t="shared" si="4"/>
        <v>6360.000000000001</v>
      </c>
      <c r="E99" s="37">
        <f>SUM(E84:E98)</f>
        <v>1831.5</v>
      </c>
      <c r="F99" s="9">
        <f t="shared" si="5"/>
        <v>22.93733092876465</v>
      </c>
    </row>
    <row r="100" spans="1:6" ht="18" customHeight="1">
      <c r="A100" s="82" t="s">
        <v>53</v>
      </c>
      <c r="B100" s="69"/>
      <c r="C100" s="69"/>
      <c r="D100" s="69"/>
      <c r="E100" s="69"/>
      <c r="F100" s="70"/>
    </row>
    <row r="101" spans="1:6" ht="37.5" customHeight="1">
      <c r="A101" s="17" t="s">
        <v>85</v>
      </c>
      <c r="B101" s="43">
        <v>3236.2</v>
      </c>
      <c r="C101" s="16">
        <v>3236.2</v>
      </c>
      <c r="D101" s="5">
        <f t="shared" si="4"/>
        <v>0</v>
      </c>
      <c r="E101" s="5">
        <v>1509</v>
      </c>
      <c r="F101" s="3">
        <f aca="true" t="shared" si="6" ref="F101:F148">E101/C101*100</f>
        <v>46.628762128422224</v>
      </c>
    </row>
    <row r="102" spans="1:6" ht="51">
      <c r="A102" s="32" t="s">
        <v>112</v>
      </c>
      <c r="B102" s="47">
        <v>5219.5</v>
      </c>
      <c r="C102" s="16">
        <v>48422.4</v>
      </c>
      <c r="D102" s="5">
        <f t="shared" si="4"/>
        <v>43202.9</v>
      </c>
      <c r="E102" s="5">
        <v>48422.4</v>
      </c>
      <c r="F102" s="3">
        <f t="shared" si="6"/>
        <v>100</v>
      </c>
    </row>
    <row r="103" spans="1:6" ht="51">
      <c r="A103" s="40" t="s">
        <v>136</v>
      </c>
      <c r="B103" s="41">
        <v>0</v>
      </c>
      <c r="C103" s="16">
        <v>2251.4</v>
      </c>
      <c r="D103" s="5">
        <f t="shared" si="4"/>
        <v>2251.4</v>
      </c>
      <c r="E103" s="6">
        <v>0</v>
      </c>
      <c r="F103" s="3">
        <f t="shared" si="6"/>
        <v>0</v>
      </c>
    </row>
    <row r="104" spans="1:6" ht="38.25">
      <c r="A104" s="40" t="s">
        <v>23</v>
      </c>
      <c r="B104" s="41">
        <v>0</v>
      </c>
      <c r="C104" s="16">
        <v>4980.7</v>
      </c>
      <c r="D104" s="5">
        <f t="shared" si="4"/>
        <v>4980.7</v>
      </c>
      <c r="E104" s="5">
        <v>0</v>
      </c>
      <c r="F104" s="3">
        <f t="shared" si="6"/>
        <v>0</v>
      </c>
    </row>
    <row r="105" spans="1:6" ht="51">
      <c r="A105" s="33" t="s">
        <v>113</v>
      </c>
      <c r="B105" s="48">
        <v>15</v>
      </c>
      <c r="C105" s="16">
        <v>15</v>
      </c>
      <c r="D105" s="5">
        <f t="shared" si="4"/>
        <v>0</v>
      </c>
      <c r="E105" s="5">
        <v>0</v>
      </c>
      <c r="F105" s="3">
        <f t="shared" si="6"/>
        <v>0</v>
      </c>
    </row>
    <row r="106" spans="1:6" ht="51">
      <c r="A106" s="33" t="s">
        <v>213</v>
      </c>
      <c r="B106" s="48">
        <v>0</v>
      </c>
      <c r="C106" s="16">
        <v>21.4</v>
      </c>
      <c r="D106" s="5">
        <f t="shared" si="4"/>
        <v>21.4</v>
      </c>
      <c r="E106" s="5">
        <v>0</v>
      </c>
      <c r="F106" s="3">
        <f t="shared" si="6"/>
        <v>0</v>
      </c>
    </row>
    <row r="107" spans="1:6" ht="63.75">
      <c r="A107" s="17" t="s">
        <v>114</v>
      </c>
      <c r="B107" s="43">
        <v>32185.8</v>
      </c>
      <c r="C107" s="16">
        <v>32185.8</v>
      </c>
      <c r="D107" s="5">
        <f t="shared" si="4"/>
        <v>0</v>
      </c>
      <c r="E107" s="5">
        <v>15087.6</v>
      </c>
      <c r="F107" s="3">
        <f t="shared" si="6"/>
        <v>46.87657289860746</v>
      </c>
    </row>
    <row r="108" spans="1:6" ht="63.75">
      <c r="A108" s="17" t="s">
        <v>115</v>
      </c>
      <c r="B108" s="43">
        <v>1509.2</v>
      </c>
      <c r="C108" s="16">
        <v>1509.2</v>
      </c>
      <c r="D108" s="5">
        <f t="shared" si="4"/>
        <v>0</v>
      </c>
      <c r="E108" s="5">
        <v>0</v>
      </c>
      <c r="F108" s="3">
        <f t="shared" si="6"/>
        <v>0</v>
      </c>
    </row>
    <row r="109" spans="1:6" ht="76.5">
      <c r="A109" s="17" t="s">
        <v>116</v>
      </c>
      <c r="B109" s="43">
        <v>1186.2</v>
      </c>
      <c r="C109" s="16">
        <v>1186.2</v>
      </c>
      <c r="D109" s="5">
        <f t="shared" si="4"/>
        <v>0</v>
      </c>
      <c r="E109" s="5">
        <v>593.1</v>
      </c>
      <c r="F109" s="3">
        <f t="shared" si="6"/>
        <v>50</v>
      </c>
    </row>
    <row r="110" spans="1:6" ht="25.5">
      <c r="A110" s="17" t="s">
        <v>117</v>
      </c>
      <c r="B110" s="43">
        <v>593.9</v>
      </c>
      <c r="C110" s="16">
        <v>593.9</v>
      </c>
      <c r="D110" s="5">
        <f t="shared" si="4"/>
        <v>0</v>
      </c>
      <c r="E110" s="5">
        <v>0</v>
      </c>
      <c r="F110" s="3">
        <f t="shared" si="6"/>
        <v>0</v>
      </c>
    </row>
    <row r="111" spans="1:6" ht="51">
      <c r="A111" s="17" t="s">
        <v>118</v>
      </c>
      <c r="B111" s="43">
        <v>1872.8</v>
      </c>
      <c r="C111" s="18">
        <v>1872.8</v>
      </c>
      <c r="D111" s="5">
        <f t="shared" si="4"/>
        <v>0</v>
      </c>
      <c r="E111" s="5">
        <v>1872.8</v>
      </c>
      <c r="F111" s="3">
        <f t="shared" si="6"/>
        <v>100</v>
      </c>
    </row>
    <row r="112" spans="1:6" ht="69.75" customHeight="1">
      <c r="A112" s="17" t="s">
        <v>119</v>
      </c>
      <c r="B112" s="43">
        <v>890.9</v>
      </c>
      <c r="C112" s="18">
        <v>688.4</v>
      </c>
      <c r="D112" s="5">
        <f t="shared" si="4"/>
        <v>-202.5</v>
      </c>
      <c r="E112" s="5">
        <v>377.9</v>
      </c>
      <c r="F112" s="3">
        <f t="shared" si="6"/>
        <v>54.895409645554906</v>
      </c>
    </row>
    <row r="113" spans="1:6" ht="25.5">
      <c r="A113" s="17" t="s">
        <v>120</v>
      </c>
      <c r="B113" s="43">
        <v>4575.8</v>
      </c>
      <c r="C113" s="16">
        <v>4373.3</v>
      </c>
      <c r="D113" s="5">
        <f t="shared" si="4"/>
        <v>-202.5</v>
      </c>
      <c r="E113" s="5">
        <v>2204.5</v>
      </c>
      <c r="F113" s="3">
        <f t="shared" si="6"/>
        <v>50.4081585987698</v>
      </c>
    </row>
    <row r="114" spans="1:6" ht="76.5">
      <c r="A114" s="40" t="s">
        <v>137</v>
      </c>
      <c r="B114" s="41">
        <v>0</v>
      </c>
      <c r="C114" s="16">
        <v>8706.3</v>
      </c>
      <c r="D114" s="5">
        <f t="shared" si="4"/>
        <v>8706.3</v>
      </c>
      <c r="E114" s="5">
        <v>7957.4</v>
      </c>
      <c r="F114" s="3">
        <f t="shared" si="6"/>
        <v>91.39818292500833</v>
      </c>
    </row>
    <row r="115" spans="1:6" ht="51">
      <c r="A115" s="34" t="s">
        <v>121</v>
      </c>
      <c r="B115" s="45">
        <v>1527</v>
      </c>
      <c r="C115" s="18">
        <v>1527</v>
      </c>
      <c r="D115" s="5">
        <f t="shared" si="4"/>
        <v>0</v>
      </c>
      <c r="E115" s="5">
        <v>0</v>
      </c>
      <c r="F115" s="3">
        <f t="shared" si="6"/>
        <v>0</v>
      </c>
    </row>
    <row r="116" spans="1:6" ht="76.5">
      <c r="A116" s="17" t="s">
        <v>122</v>
      </c>
      <c r="B116" s="43">
        <v>391</v>
      </c>
      <c r="C116" s="18">
        <v>391</v>
      </c>
      <c r="D116" s="5">
        <f t="shared" si="4"/>
        <v>0</v>
      </c>
      <c r="E116" s="5">
        <v>289.3</v>
      </c>
      <c r="F116" s="3">
        <f t="shared" si="6"/>
        <v>73.98976982097187</v>
      </c>
    </row>
    <row r="117" spans="1:6" ht="102.75" customHeight="1">
      <c r="A117" s="17" t="s">
        <v>214</v>
      </c>
      <c r="B117" s="43">
        <v>0</v>
      </c>
      <c r="C117" s="18">
        <v>92.4</v>
      </c>
      <c r="D117" s="5">
        <f t="shared" si="4"/>
        <v>92.4</v>
      </c>
      <c r="E117" s="5">
        <v>92.4</v>
      </c>
      <c r="F117" s="3">
        <f t="shared" si="6"/>
        <v>100</v>
      </c>
    </row>
    <row r="118" spans="1:6" ht="63.75">
      <c r="A118" s="40" t="s">
        <v>22</v>
      </c>
      <c r="B118" s="41">
        <v>0</v>
      </c>
      <c r="C118" s="16">
        <v>1295.5</v>
      </c>
      <c r="D118" s="6">
        <f t="shared" si="4"/>
        <v>1295.5</v>
      </c>
      <c r="E118" s="6">
        <v>1295.6</v>
      </c>
      <c r="F118" s="3">
        <f t="shared" si="6"/>
        <v>100.00771902740253</v>
      </c>
    </row>
    <row r="119" spans="1:6" ht="38.25">
      <c r="A119" s="33" t="s">
        <v>123</v>
      </c>
      <c r="B119" s="45">
        <v>30901.1</v>
      </c>
      <c r="C119" s="16">
        <v>0</v>
      </c>
      <c r="D119" s="5">
        <f t="shared" si="4"/>
        <v>-30901.1</v>
      </c>
      <c r="E119" s="5">
        <v>0</v>
      </c>
      <c r="F119" s="3">
        <v>0</v>
      </c>
    </row>
    <row r="120" spans="1:6" ht="51">
      <c r="A120" s="17" t="s">
        <v>124</v>
      </c>
      <c r="B120" s="43">
        <v>2758.5</v>
      </c>
      <c r="C120" s="18">
        <v>37595.7</v>
      </c>
      <c r="D120" s="5">
        <f t="shared" si="4"/>
        <v>34837.2</v>
      </c>
      <c r="E120" s="5">
        <v>2937.4</v>
      </c>
      <c r="F120" s="3">
        <v>0</v>
      </c>
    </row>
    <row r="121" spans="1:6" ht="51">
      <c r="A121" s="17" t="s">
        <v>125</v>
      </c>
      <c r="B121" s="43">
        <v>353.9</v>
      </c>
      <c r="C121" s="18">
        <v>202.5</v>
      </c>
      <c r="D121" s="5">
        <f t="shared" si="4"/>
        <v>-151.39999999999998</v>
      </c>
      <c r="E121" s="5">
        <v>0</v>
      </c>
      <c r="F121" s="3">
        <f t="shared" si="6"/>
        <v>0</v>
      </c>
    </row>
    <row r="122" spans="1:6" ht="38.25">
      <c r="A122" s="17" t="s">
        <v>126</v>
      </c>
      <c r="B122" s="43">
        <v>756.3</v>
      </c>
      <c r="C122" s="18">
        <v>432.7</v>
      </c>
      <c r="D122" s="5">
        <f t="shared" si="4"/>
        <v>-323.59999999999997</v>
      </c>
      <c r="E122" s="5">
        <v>0</v>
      </c>
      <c r="F122" s="3">
        <f t="shared" si="6"/>
        <v>0</v>
      </c>
    </row>
    <row r="123" spans="1:6" ht="38.25">
      <c r="A123" s="17" t="s">
        <v>127</v>
      </c>
      <c r="B123" s="43">
        <v>1139.2</v>
      </c>
      <c r="C123" s="18">
        <v>651.8</v>
      </c>
      <c r="D123" s="5">
        <f t="shared" si="4"/>
        <v>-487.4000000000001</v>
      </c>
      <c r="E123" s="5">
        <v>0</v>
      </c>
      <c r="F123" s="3">
        <f t="shared" si="6"/>
        <v>0</v>
      </c>
    </row>
    <row r="124" spans="1:6" ht="38.25">
      <c r="A124" s="17" t="s">
        <v>128</v>
      </c>
      <c r="B124" s="43">
        <v>238</v>
      </c>
      <c r="C124" s="18">
        <v>136.2</v>
      </c>
      <c r="D124" s="5">
        <f t="shared" si="4"/>
        <v>-101.80000000000001</v>
      </c>
      <c r="E124" s="5">
        <v>0</v>
      </c>
      <c r="F124" s="3">
        <f t="shared" si="6"/>
        <v>0</v>
      </c>
    </row>
    <row r="125" spans="1:6" ht="38.25">
      <c r="A125" s="17" t="s">
        <v>129</v>
      </c>
      <c r="B125" s="43">
        <v>238</v>
      </c>
      <c r="C125" s="18">
        <v>136.2</v>
      </c>
      <c r="D125" s="5">
        <f t="shared" si="4"/>
        <v>-101.80000000000001</v>
      </c>
      <c r="E125" s="5">
        <v>0</v>
      </c>
      <c r="F125" s="3">
        <f t="shared" si="6"/>
        <v>0</v>
      </c>
    </row>
    <row r="126" spans="1:6" ht="38.25">
      <c r="A126" s="17" t="s">
        <v>130</v>
      </c>
      <c r="B126" s="43">
        <v>238</v>
      </c>
      <c r="C126" s="18">
        <v>136.2</v>
      </c>
      <c r="D126" s="5">
        <f t="shared" si="4"/>
        <v>-101.80000000000001</v>
      </c>
      <c r="E126" s="5">
        <v>0</v>
      </c>
      <c r="F126" s="3">
        <f t="shared" si="6"/>
        <v>0</v>
      </c>
    </row>
    <row r="127" spans="1:6" ht="51">
      <c r="A127" s="17" t="s">
        <v>131</v>
      </c>
      <c r="B127" s="43">
        <v>119</v>
      </c>
      <c r="C127" s="18">
        <v>68.1</v>
      </c>
      <c r="D127" s="5">
        <f t="shared" si="4"/>
        <v>-50.900000000000006</v>
      </c>
      <c r="E127" s="5">
        <v>0</v>
      </c>
      <c r="F127" s="3">
        <f t="shared" si="6"/>
        <v>0</v>
      </c>
    </row>
    <row r="128" spans="1:6" ht="38.25">
      <c r="A128" s="17" t="s">
        <v>132</v>
      </c>
      <c r="B128" s="43">
        <v>119</v>
      </c>
      <c r="C128" s="18">
        <v>68.1</v>
      </c>
      <c r="D128" s="5">
        <f t="shared" si="4"/>
        <v>-50.900000000000006</v>
      </c>
      <c r="E128" s="5">
        <v>0</v>
      </c>
      <c r="F128" s="3">
        <f t="shared" si="6"/>
        <v>0</v>
      </c>
    </row>
    <row r="129" spans="1:6" ht="38.25">
      <c r="A129" s="17" t="s">
        <v>133</v>
      </c>
      <c r="B129" s="43">
        <v>119</v>
      </c>
      <c r="C129" s="16">
        <v>68.1</v>
      </c>
      <c r="D129" s="5">
        <f t="shared" si="4"/>
        <v>-50.900000000000006</v>
      </c>
      <c r="E129" s="5">
        <v>0</v>
      </c>
      <c r="F129" s="3">
        <f t="shared" si="6"/>
        <v>0</v>
      </c>
    </row>
    <row r="130" spans="1:6" ht="51">
      <c r="A130" s="17" t="s">
        <v>134</v>
      </c>
      <c r="B130" s="43">
        <v>150</v>
      </c>
      <c r="C130" s="18">
        <v>150</v>
      </c>
      <c r="D130" s="5">
        <f t="shared" si="4"/>
        <v>0</v>
      </c>
      <c r="E130" s="5">
        <v>0</v>
      </c>
      <c r="F130" s="3">
        <f t="shared" si="6"/>
        <v>0</v>
      </c>
    </row>
    <row r="131" spans="1:6" ht="51">
      <c r="A131" s="17" t="s">
        <v>135</v>
      </c>
      <c r="B131" s="43">
        <v>703.8</v>
      </c>
      <c r="C131" s="18">
        <v>550</v>
      </c>
      <c r="D131" s="5">
        <f t="shared" si="4"/>
        <v>-153.79999999999995</v>
      </c>
      <c r="E131" s="5">
        <v>0</v>
      </c>
      <c r="F131" s="3">
        <f t="shared" si="6"/>
        <v>0</v>
      </c>
    </row>
    <row r="132" spans="1:6" ht="25.5">
      <c r="A132" s="17" t="s">
        <v>26</v>
      </c>
      <c r="B132" s="43">
        <v>13.8</v>
      </c>
      <c r="C132" s="18">
        <v>13.8</v>
      </c>
      <c r="D132" s="5">
        <f t="shared" si="4"/>
        <v>0</v>
      </c>
      <c r="E132" s="5">
        <v>13.8</v>
      </c>
      <c r="F132" s="3">
        <f t="shared" si="6"/>
        <v>100</v>
      </c>
    </row>
    <row r="133" spans="1:6" ht="25.5">
      <c r="A133" s="17" t="s">
        <v>27</v>
      </c>
      <c r="B133" s="43">
        <v>16.2</v>
      </c>
      <c r="C133" s="18">
        <v>16.2</v>
      </c>
      <c r="D133" s="5">
        <f t="shared" si="4"/>
        <v>0</v>
      </c>
      <c r="E133" s="5">
        <v>0</v>
      </c>
      <c r="F133" s="3">
        <f t="shared" si="6"/>
        <v>0</v>
      </c>
    </row>
    <row r="134" spans="1:6" ht="38.25">
      <c r="A134" s="17" t="s">
        <v>28</v>
      </c>
      <c r="B134" s="43">
        <v>135.2</v>
      </c>
      <c r="C134" s="18">
        <v>135.2</v>
      </c>
      <c r="D134" s="5">
        <f t="shared" si="4"/>
        <v>0</v>
      </c>
      <c r="E134" s="5">
        <v>95.6</v>
      </c>
      <c r="F134" s="3">
        <f t="shared" si="6"/>
        <v>70.71005917159763</v>
      </c>
    </row>
    <row r="135" spans="1:6" ht="25.5">
      <c r="A135" s="17" t="s">
        <v>29</v>
      </c>
      <c r="B135" s="43">
        <v>5</v>
      </c>
      <c r="C135" s="18">
        <v>5</v>
      </c>
      <c r="D135" s="5">
        <f t="shared" si="4"/>
        <v>0</v>
      </c>
      <c r="E135" s="5">
        <v>0</v>
      </c>
      <c r="F135" s="3">
        <f t="shared" si="6"/>
        <v>0</v>
      </c>
    </row>
    <row r="136" spans="1:6" ht="15.75">
      <c r="A136" s="36" t="s">
        <v>111</v>
      </c>
      <c r="B136" s="37">
        <f>SUM(B101:B135)</f>
        <v>91207.29999999999</v>
      </c>
      <c r="C136" s="37">
        <f>SUM(C101:C135)</f>
        <v>153714.70000000004</v>
      </c>
      <c r="D136" s="12">
        <f t="shared" si="4"/>
        <v>62507.40000000005</v>
      </c>
      <c r="E136" s="37">
        <f>SUM(E101:E135)</f>
        <v>82748.8</v>
      </c>
      <c r="F136" s="9">
        <f t="shared" si="6"/>
        <v>53.83271736535281</v>
      </c>
    </row>
    <row r="137" spans="1:6" ht="18.75" customHeight="1">
      <c r="A137" s="68" t="s">
        <v>54</v>
      </c>
      <c r="B137" s="69"/>
      <c r="C137" s="69"/>
      <c r="D137" s="69"/>
      <c r="E137" s="69"/>
      <c r="F137" s="70"/>
    </row>
    <row r="138" spans="1:6" ht="38.25">
      <c r="A138" s="17" t="s">
        <v>138</v>
      </c>
      <c r="B138" s="49">
        <v>3238.8</v>
      </c>
      <c r="C138" s="18">
        <v>3238.8</v>
      </c>
      <c r="D138" s="5">
        <f t="shared" si="4"/>
        <v>0</v>
      </c>
      <c r="E138" s="5">
        <v>1762.2</v>
      </c>
      <c r="F138" s="3">
        <f t="shared" si="6"/>
        <v>54.4090403853279</v>
      </c>
    </row>
    <row r="139" spans="1:6" ht="51">
      <c r="A139" s="17" t="s">
        <v>139</v>
      </c>
      <c r="B139" s="43">
        <v>1088.8</v>
      </c>
      <c r="C139" s="18">
        <v>1088.8</v>
      </c>
      <c r="D139" s="5">
        <f t="shared" si="4"/>
        <v>0</v>
      </c>
      <c r="E139" s="5">
        <v>0</v>
      </c>
      <c r="F139" s="3">
        <f t="shared" si="6"/>
        <v>0</v>
      </c>
    </row>
    <row r="140" spans="1:6" ht="38.25">
      <c r="A140" s="32" t="s">
        <v>140</v>
      </c>
      <c r="B140" s="49">
        <v>8449.7</v>
      </c>
      <c r="C140" s="18">
        <v>8692</v>
      </c>
      <c r="D140" s="5">
        <f t="shared" si="4"/>
        <v>242.29999999999927</v>
      </c>
      <c r="E140" s="5">
        <v>4032.8</v>
      </c>
      <c r="F140" s="3">
        <f t="shared" si="6"/>
        <v>46.39668660837552</v>
      </c>
    </row>
    <row r="141" spans="1:6" ht="38.25">
      <c r="A141" s="30" t="s">
        <v>141</v>
      </c>
      <c r="B141" s="43">
        <v>6463</v>
      </c>
      <c r="C141" s="18">
        <v>5992.8</v>
      </c>
      <c r="D141" s="5">
        <f t="shared" si="4"/>
        <v>-470.1999999999998</v>
      </c>
      <c r="E141" s="5">
        <v>2919.3</v>
      </c>
      <c r="F141" s="3">
        <f t="shared" si="6"/>
        <v>48.71345614737685</v>
      </c>
    </row>
    <row r="142" spans="1:6" ht="51">
      <c r="A142" s="30" t="s">
        <v>24</v>
      </c>
      <c r="B142" s="43">
        <v>871.8</v>
      </c>
      <c r="C142" s="18">
        <v>871.8</v>
      </c>
      <c r="D142" s="5">
        <f t="shared" si="4"/>
        <v>0</v>
      </c>
      <c r="E142" s="5">
        <v>363.3</v>
      </c>
      <c r="F142" s="3">
        <f t="shared" si="6"/>
        <v>41.672401927047495</v>
      </c>
    </row>
    <row r="143" spans="1:6" ht="38.25">
      <c r="A143" s="30" t="s">
        <v>142</v>
      </c>
      <c r="B143" s="43">
        <v>349.5</v>
      </c>
      <c r="C143" s="18">
        <v>518.7</v>
      </c>
      <c r="D143" s="5">
        <f t="shared" si="4"/>
        <v>169.20000000000005</v>
      </c>
      <c r="E143" s="5">
        <v>31.4</v>
      </c>
      <c r="F143" s="3">
        <f t="shared" si="6"/>
        <v>6.053595527279737</v>
      </c>
    </row>
    <row r="144" spans="1:6" ht="38.25">
      <c r="A144" s="30" t="s">
        <v>143</v>
      </c>
      <c r="B144" s="43">
        <v>2340</v>
      </c>
      <c r="C144" s="18">
        <v>2502.7</v>
      </c>
      <c r="D144" s="5">
        <f t="shared" si="4"/>
        <v>162.69999999999982</v>
      </c>
      <c r="E144" s="5">
        <v>1291</v>
      </c>
      <c r="F144" s="3">
        <f t="shared" si="6"/>
        <v>51.58428896791466</v>
      </c>
    </row>
    <row r="145" spans="1:6" ht="76.5">
      <c r="A145" s="30" t="s">
        <v>144</v>
      </c>
      <c r="B145" s="43">
        <v>2141</v>
      </c>
      <c r="C145" s="18">
        <v>1998.9</v>
      </c>
      <c r="D145" s="5">
        <f t="shared" si="4"/>
        <v>-142.0999999999999</v>
      </c>
      <c r="E145" s="5">
        <v>928.1</v>
      </c>
      <c r="F145" s="3">
        <f t="shared" si="6"/>
        <v>46.43053679523738</v>
      </c>
    </row>
    <row r="146" spans="1:6" ht="63.75">
      <c r="A146" s="17" t="s">
        <v>62</v>
      </c>
      <c r="B146" s="43">
        <v>150</v>
      </c>
      <c r="C146" s="18">
        <v>150</v>
      </c>
      <c r="D146" s="5">
        <f t="shared" si="4"/>
        <v>0</v>
      </c>
      <c r="E146" s="5">
        <v>0</v>
      </c>
      <c r="F146" s="3">
        <f t="shared" si="6"/>
        <v>0</v>
      </c>
    </row>
    <row r="147" spans="1:6" ht="63.75">
      <c r="A147" s="17" t="s">
        <v>145</v>
      </c>
      <c r="B147" s="43">
        <v>42.5</v>
      </c>
      <c r="C147" s="18">
        <v>42.5</v>
      </c>
      <c r="D147" s="5">
        <f t="shared" si="4"/>
        <v>0</v>
      </c>
      <c r="E147" s="5">
        <v>42.5</v>
      </c>
      <c r="F147" s="3">
        <f t="shared" si="6"/>
        <v>100</v>
      </c>
    </row>
    <row r="148" spans="1:6" ht="25.5">
      <c r="A148" s="17" t="s">
        <v>146</v>
      </c>
      <c r="B148" s="49">
        <v>333</v>
      </c>
      <c r="C148" s="18">
        <v>333</v>
      </c>
      <c r="D148" s="5">
        <f t="shared" si="4"/>
        <v>0</v>
      </c>
      <c r="E148" s="5">
        <v>83.3</v>
      </c>
      <c r="F148" s="3">
        <f t="shared" si="6"/>
        <v>25.015015015015013</v>
      </c>
    </row>
    <row r="149" spans="1:6" ht="51">
      <c r="A149" s="51" t="s">
        <v>25</v>
      </c>
      <c r="B149" s="52">
        <v>795.3</v>
      </c>
      <c r="C149" s="16">
        <v>795.3</v>
      </c>
      <c r="D149" s="6">
        <f aca="true" t="shared" si="7" ref="D149:D205">C149-B149</f>
        <v>0</v>
      </c>
      <c r="E149" s="6">
        <v>347.3</v>
      </c>
      <c r="F149" s="14">
        <f aca="true" t="shared" si="8" ref="F149:F156">E149/C149*100</f>
        <v>43.66905570225072</v>
      </c>
    </row>
    <row r="150" spans="1:6" ht="63.75">
      <c r="A150" s="35" t="s">
        <v>147</v>
      </c>
      <c r="B150" s="43">
        <v>341.1</v>
      </c>
      <c r="C150" s="16">
        <v>341.1</v>
      </c>
      <c r="D150" s="5">
        <f t="shared" si="7"/>
        <v>0</v>
      </c>
      <c r="E150" s="5">
        <v>250.3</v>
      </c>
      <c r="F150" s="3">
        <f t="shared" si="8"/>
        <v>73.38024039871004</v>
      </c>
    </row>
    <row r="151" spans="1:6" ht="38.25">
      <c r="A151" s="35" t="s">
        <v>215</v>
      </c>
      <c r="B151" s="43">
        <v>0</v>
      </c>
      <c r="C151" s="16">
        <v>891.3</v>
      </c>
      <c r="D151" s="5">
        <f t="shared" si="7"/>
        <v>891.3</v>
      </c>
      <c r="E151" s="5">
        <v>291.5</v>
      </c>
      <c r="F151" s="3">
        <f t="shared" si="8"/>
        <v>32.7050375855492</v>
      </c>
    </row>
    <row r="152" spans="1:6" ht="38.25">
      <c r="A152" s="35" t="s">
        <v>216</v>
      </c>
      <c r="B152" s="43">
        <v>0</v>
      </c>
      <c r="C152" s="16">
        <v>880</v>
      </c>
      <c r="D152" s="5">
        <f t="shared" si="7"/>
        <v>880</v>
      </c>
      <c r="E152" s="5">
        <v>0</v>
      </c>
      <c r="F152" s="3">
        <f t="shared" si="8"/>
        <v>0</v>
      </c>
    </row>
    <row r="153" spans="1:6" ht="38.25">
      <c r="A153" s="17" t="s">
        <v>63</v>
      </c>
      <c r="B153" s="43">
        <v>100</v>
      </c>
      <c r="C153" s="16">
        <v>100</v>
      </c>
      <c r="D153" s="5">
        <f t="shared" si="7"/>
        <v>0</v>
      </c>
      <c r="E153" s="5">
        <v>7</v>
      </c>
      <c r="F153" s="3">
        <f t="shared" si="8"/>
        <v>7.000000000000001</v>
      </c>
    </row>
    <row r="154" spans="1:6" ht="51">
      <c r="A154" s="17" t="s">
        <v>64</v>
      </c>
      <c r="B154" s="43">
        <v>200</v>
      </c>
      <c r="C154" s="16">
        <v>200</v>
      </c>
      <c r="D154" s="5">
        <f t="shared" si="7"/>
        <v>0</v>
      </c>
      <c r="E154" s="5">
        <v>96.1</v>
      </c>
      <c r="F154" s="3">
        <f t="shared" si="8"/>
        <v>48.05</v>
      </c>
    </row>
    <row r="155" spans="1:6" ht="51">
      <c r="A155" s="32" t="s">
        <v>148</v>
      </c>
      <c r="B155" s="31">
        <v>1327.9</v>
      </c>
      <c r="C155" s="16">
        <v>1327.9</v>
      </c>
      <c r="D155" s="5">
        <f t="shared" si="7"/>
        <v>0</v>
      </c>
      <c r="E155" s="5">
        <v>759.9</v>
      </c>
      <c r="F155" s="3">
        <f t="shared" si="8"/>
        <v>57.22569470592664</v>
      </c>
    </row>
    <row r="156" spans="1:6" ht="76.5">
      <c r="A156" s="17" t="s">
        <v>149</v>
      </c>
      <c r="B156" s="31">
        <v>50</v>
      </c>
      <c r="C156" s="16">
        <v>50</v>
      </c>
      <c r="D156" s="5">
        <f t="shared" si="7"/>
        <v>0</v>
      </c>
      <c r="E156" s="5">
        <v>0</v>
      </c>
      <c r="F156" s="3">
        <f t="shared" si="8"/>
        <v>0</v>
      </c>
    </row>
    <row r="157" spans="1:6" ht="38.25">
      <c r="A157" s="50" t="s">
        <v>150</v>
      </c>
      <c r="B157" s="31">
        <v>0</v>
      </c>
      <c r="C157" s="16">
        <v>0</v>
      </c>
      <c r="D157" s="5">
        <f t="shared" si="7"/>
        <v>0</v>
      </c>
      <c r="E157" s="5">
        <v>0</v>
      </c>
      <c r="F157" s="3">
        <v>0</v>
      </c>
    </row>
    <row r="158" spans="1:6" ht="15.75">
      <c r="A158" s="8" t="s">
        <v>55</v>
      </c>
      <c r="B158" s="7">
        <f>SUM(B138:B157)</f>
        <v>28282.4</v>
      </c>
      <c r="C158" s="7">
        <f>SUM(C138:C157)</f>
        <v>30015.600000000002</v>
      </c>
      <c r="D158" s="7">
        <f t="shared" si="7"/>
        <v>1733.2000000000007</v>
      </c>
      <c r="E158" s="7">
        <f>SUM(E138:E157)</f>
        <v>13205.999999999996</v>
      </c>
      <c r="F158" s="9">
        <f aca="true" t="shared" si="9" ref="F158:F208">E158/C158*100</f>
        <v>43.99712149682164</v>
      </c>
    </row>
    <row r="159" spans="1:6" ht="18.75" customHeight="1">
      <c r="A159" s="68" t="s">
        <v>56</v>
      </c>
      <c r="B159" s="69"/>
      <c r="C159" s="69"/>
      <c r="D159" s="69"/>
      <c r="E159" s="69"/>
      <c r="F159" s="70"/>
    </row>
    <row r="160" spans="1:6" ht="25.5">
      <c r="A160" s="30" t="s">
        <v>151</v>
      </c>
      <c r="B160" s="43">
        <v>40</v>
      </c>
      <c r="C160" s="18">
        <v>40</v>
      </c>
      <c r="D160" s="5">
        <f t="shared" si="7"/>
        <v>0</v>
      </c>
      <c r="E160" s="5">
        <v>0</v>
      </c>
      <c r="F160" s="3">
        <f t="shared" si="9"/>
        <v>0</v>
      </c>
    </row>
    <row r="161" spans="1:6" ht="25.5">
      <c r="A161" s="30" t="s">
        <v>152</v>
      </c>
      <c r="B161" s="43">
        <v>35</v>
      </c>
      <c r="C161" s="18">
        <v>35</v>
      </c>
      <c r="D161" s="5">
        <f t="shared" si="7"/>
        <v>0</v>
      </c>
      <c r="E161" s="5">
        <v>0</v>
      </c>
      <c r="F161" s="3">
        <f t="shared" si="9"/>
        <v>0</v>
      </c>
    </row>
    <row r="162" spans="1:6" ht="38.25">
      <c r="A162" s="30" t="s">
        <v>30</v>
      </c>
      <c r="B162" s="43">
        <v>20</v>
      </c>
      <c r="C162" s="18">
        <v>20</v>
      </c>
      <c r="D162" s="5">
        <f t="shared" si="7"/>
        <v>0</v>
      </c>
      <c r="E162" s="5">
        <v>0</v>
      </c>
      <c r="F162" s="3">
        <f t="shared" si="9"/>
        <v>0</v>
      </c>
    </row>
    <row r="163" spans="1:6" ht="25.5">
      <c r="A163" s="42" t="s">
        <v>29</v>
      </c>
      <c r="B163" s="44">
        <v>5</v>
      </c>
      <c r="C163" s="18">
        <v>5</v>
      </c>
      <c r="D163" s="5">
        <f t="shared" si="7"/>
        <v>0</v>
      </c>
      <c r="E163" s="5">
        <v>0</v>
      </c>
      <c r="F163" s="3">
        <f t="shared" si="9"/>
        <v>0</v>
      </c>
    </row>
    <row r="164" spans="1:6" ht="114.75">
      <c r="A164" s="30" t="s">
        <v>153</v>
      </c>
      <c r="B164" s="43">
        <v>5</v>
      </c>
      <c r="C164" s="18">
        <v>5</v>
      </c>
      <c r="D164" s="5">
        <f t="shared" si="7"/>
        <v>0</v>
      </c>
      <c r="E164" s="5">
        <v>0</v>
      </c>
      <c r="F164" s="3">
        <f t="shared" si="9"/>
        <v>0</v>
      </c>
    </row>
    <row r="165" spans="1:6" ht="25.5">
      <c r="A165" s="30" t="s">
        <v>31</v>
      </c>
      <c r="B165" s="43">
        <v>26</v>
      </c>
      <c r="C165" s="18">
        <v>26</v>
      </c>
      <c r="D165" s="5">
        <f t="shared" si="7"/>
        <v>0</v>
      </c>
      <c r="E165" s="5">
        <v>0</v>
      </c>
      <c r="F165" s="3">
        <f t="shared" si="9"/>
        <v>0</v>
      </c>
    </row>
    <row r="166" spans="1:6" ht="25.5">
      <c r="A166" s="42" t="s">
        <v>29</v>
      </c>
      <c r="B166" s="44">
        <v>5</v>
      </c>
      <c r="C166" s="18">
        <v>5</v>
      </c>
      <c r="D166" s="5">
        <f t="shared" si="7"/>
        <v>0</v>
      </c>
      <c r="E166" s="5">
        <v>3.9</v>
      </c>
      <c r="F166" s="3">
        <f t="shared" si="9"/>
        <v>78</v>
      </c>
    </row>
    <row r="167" spans="1:6" ht="38.25">
      <c r="A167" s="30" t="s">
        <v>158</v>
      </c>
      <c r="B167" s="43">
        <v>300</v>
      </c>
      <c r="C167" s="18">
        <v>300</v>
      </c>
      <c r="D167" s="5">
        <f t="shared" si="7"/>
        <v>0</v>
      </c>
      <c r="E167" s="5">
        <v>0</v>
      </c>
      <c r="F167" s="3">
        <f t="shared" si="9"/>
        <v>0</v>
      </c>
    </row>
    <row r="168" spans="1:6" ht="38.25">
      <c r="A168" s="39" t="s">
        <v>154</v>
      </c>
      <c r="B168" s="45">
        <v>25</v>
      </c>
      <c r="C168" s="18">
        <v>25</v>
      </c>
      <c r="D168" s="5">
        <f t="shared" si="7"/>
        <v>0</v>
      </c>
      <c r="E168" s="5">
        <v>10</v>
      </c>
      <c r="F168" s="3">
        <f t="shared" si="9"/>
        <v>40</v>
      </c>
    </row>
    <row r="169" spans="1:6" ht="38.25">
      <c r="A169" s="42" t="s">
        <v>155</v>
      </c>
      <c r="B169" s="44">
        <v>40</v>
      </c>
      <c r="C169" s="18">
        <v>40</v>
      </c>
      <c r="D169" s="5">
        <f t="shared" si="7"/>
        <v>0</v>
      </c>
      <c r="E169" s="5">
        <v>0</v>
      </c>
      <c r="F169" s="3">
        <f t="shared" si="9"/>
        <v>0</v>
      </c>
    </row>
    <row r="170" spans="1:6" ht="25.5">
      <c r="A170" s="30" t="s">
        <v>29</v>
      </c>
      <c r="B170" s="43">
        <v>5</v>
      </c>
      <c r="C170" s="18">
        <v>5</v>
      </c>
      <c r="D170" s="5">
        <f t="shared" si="7"/>
        <v>0</v>
      </c>
      <c r="E170" s="5">
        <v>0</v>
      </c>
      <c r="F170" s="3">
        <f t="shared" si="9"/>
        <v>0</v>
      </c>
    </row>
    <row r="171" spans="1:6" ht="51">
      <c r="A171" s="30" t="s">
        <v>156</v>
      </c>
      <c r="B171" s="43">
        <v>1663.2</v>
      </c>
      <c r="C171" s="18">
        <v>2620.7</v>
      </c>
      <c r="D171" s="5">
        <f t="shared" si="7"/>
        <v>957.4999999999998</v>
      </c>
      <c r="E171" s="5">
        <v>780.4</v>
      </c>
      <c r="F171" s="3">
        <f t="shared" si="9"/>
        <v>29.778303506696684</v>
      </c>
    </row>
    <row r="172" spans="1:6" ht="76.5">
      <c r="A172" s="40" t="s">
        <v>33</v>
      </c>
      <c r="B172" s="41">
        <v>0</v>
      </c>
      <c r="C172" s="18">
        <v>736.1</v>
      </c>
      <c r="D172" s="5">
        <f t="shared" si="7"/>
        <v>736.1</v>
      </c>
      <c r="E172" s="5">
        <v>267.4</v>
      </c>
      <c r="F172" s="3">
        <f t="shared" si="9"/>
        <v>36.326586061676394</v>
      </c>
    </row>
    <row r="173" spans="1:6" ht="38.25">
      <c r="A173" s="39" t="s">
        <v>32</v>
      </c>
      <c r="B173" s="45">
        <v>16.8</v>
      </c>
      <c r="C173" s="18">
        <v>16.8</v>
      </c>
      <c r="D173" s="5">
        <f t="shared" si="7"/>
        <v>0</v>
      </c>
      <c r="E173" s="5">
        <v>0</v>
      </c>
      <c r="F173" s="3">
        <f t="shared" si="9"/>
        <v>0</v>
      </c>
    </row>
    <row r="174" spans="1:6" ht="76.5">
      <c r="A174" s="35" t="s">
        <v>157</v>
      </c>
      <c r="B174" s="43">
        <v>3569.1</v>
      </c>
      <c r="C174" s="18">
        <v>3569.1</v>
      </c>
      <c r="D174" s="5">
        <f t="shared" si="7"/>
        <v>0</v>
      </c>
      <c r="E174" s="5">
        <v>1762</v>
      </c>
      <c r="F174" s="3">
        <f t="shared" si="9"/>
        <v>49.368188058614216</v>
      </c>
    </row>
    <row r="175" spans="1:6" ht="15.75">
      <c r="A175" s="8" t="s">
        <v>57</v>
      </c>
      <c r="B175" s="7">
        <f>SUM(B160:B174)</f>
        <v>5755.1</v>
      </c>
      <c r="C175" s="12">
        <f>SUM(C160:C174)</f>
        <v>7448.7</v>
      </c>
      <c r="D175" s="12">
        <f t="shared" si="7"/>
        <v>1693.5999999999995</v>
      </c>
      <c r="E175" s="7">
        <f>SUM(E160:E174)</f>
        <v>2823.7</v>
      </c>
      <c r="F175" s="9">
        <f t="shared" si="9"/>
        <v>37.90862835125593</v>
      </c>
    </row>
    <row r="176" spans="1:6" ht="20.25" customHeight="1">
      <c r="A176" s="68" t="s">
        <v>159</v>
      </c>
      <c r="B176" s="69"/>
      <c r="C176" s="69"/>
      <c r="D176" s="69"/>
      <c r="E176" s="69"/>
      <c r="F176" s="70"/>
    </row>
    <row r="177" spans="1:6" ht="38.25">
      <c r="A177" s="30" t="s">
        <v>160</v>
      </c>
      <c r="B177" s="49">
        <v>30908.2</v>
      </c>
      <c r="C177" s="16">
        <v>30648.4</v>
      </c>
      <c r="D177" s="5">
        <f t="shared" si="7"/>
        <v>-259.7999999999993</v>
      </c>
      <c r="E177" s="5">
        <v>14281.5</v>
      </c>
      <c r="F177" s="3">
        <f t="shared" si="9"/>
        <v>46.59786481512901</v>
      </c>
    </row>
    <row r="178" spans="1:6" ht="76.5">
      <c r="A178" s="30" t="s">
        <v>161</v>
      </c>
      <c r="B178" s="49">
        <v>11.3</v>
      </c>
      <c r="C178" s="18">
        <v>11.3</v>
      </c>
      <c r="D178" s="5">
        <f t="shared" si="7"/>
        <v>0</v>
      </c>
      <c r="E178" s="5">
        <v>0</v>
      </c>
      <c r="F178" s="3">
        <f t="shared" si="9"/>
        <v>0</v>
      </c>
    </row>
    <row r="179" spans="1:6" ht="51">
      <c r="A179" s="30" t="s">
        <v>209</v>
      </c>
      <c r="B179" s="49">
        <v>0</v>
      </c>
      <c r="C179" s="18">
        <v>47.5</v>
      </c>
      <c r="D179" s="5">
        <f t="shared" si="7"/>
        <v>47.5</v>
      </c>
      <c r="E179" s="5">
        <v>0</v>
      </c>
      <c r="F179" s="3">
        <f t="shared" si="9"/>
        <v>0</v>
      </c>
    </row>
    <row r="180" spans="1:6" ht="140.25">
      <c r="A180" s="30" t="s">
        <v>162</v>
      </c>
      <c r="B180" s="49">
        <v>17.9</v>
      </c>
      <c r="C180" s="18">
        <v>17.9</v>
      </c>
      <c r="D180" s="5">
        <f t="shared" si="7"/>
        <v>0</v>
      </c>
      <c r="E180" s="5">
        <v>0</v>
      </c>
      <c r="F180" s="3">
        <f t="shared" si="9"/>
        <v>0</v>
      </c>
    </row>
    <row r="181" spans="1:6" ht="25.5">
      <c r="A181" s="17" t="s">
        <v>163</v>
      </c>
      <c r="B181" s="49">
        <v>170</v>
      </c>
      <c r="C181" s="16">
        <v>210.8</v>
      </c>
      <c r="D181" s="5">
        <f t="shared" si="7"/>
        <v>40.80000000000001</v>
      </c>
      <c r="E181" s="5">
        <f>14.3+42.5</f>
        <v>56.8</v>
      </c>
      <c r="F181" s="3">
        <f t="shared" si="9"/>
        <v>26.944971537001894</v>
      </c>
    </row>
    <row r="182" spans="1:6" ht="25.5">
      <c r="A182" s="53" t="s">
        <v>164</v>
      </c>
      <c r="B182" s="49">
        <v>157.4</v>
      </c>
      <c r="C182" s="18">
        <v>157.4</v>
      </c>
      <c r="D182" s="5">
        <f t="shared" si="7"/>
        <v>0</v>
      </c>
      <c r="E182" s="5">
        <v>23.9</v>
      </c>
      <c r="F182" s="3">
        <f t="shared" si="9"/>
        <v>15.184243964421853</v>
      </c>
    </row>
    <row r="183" spans="1:6" ht="38.25">
      <c r="A183" s="17" t="s">
        <v>165</v>
      </c>
      <c r="B183" s="49">
        <v>80</v>
      </c>
      <c r="C183" s="18">
        <v>80</v>
      </c>
      <c r="D183" s="5">
        <f t="shared" si="7"/>
        <v>0</v>
      </c>
      <c r="E183" s="5">
        <v>0</v>
      </c>
      <c r="F183" s="3">
        <f t="shared" si="9"/>
        <v>0</v>
      </c>
    </row>
    <row r="184" spans="1:6" ht="38.25">
      <c r="A184" s="17" t="s">
        <v>166</v>
      </c>
      <c r="B184" s="49">
        <v>45</v>
      </c>
      <c r="C184" s="18">
        <v>45</v>
      </c>
      <c r="D184" s="5">
        <f t="shared" si="7"/>
        <v>0</v>
      </c>
      <c r="E184" s="5">
        <v>0</v>
      </c>
      <c r="F184" s="3">
        <f t="shared" si="9"/>
        <v>0</v>
      </c>
    </row>
    <row r="185" spans="1:6" ht="51">
      <c r="A185" s="19" t="s">
        <v>167</v>
      </c>
      <c r="B185" s="54">
        <v>3070.2</v>
      </c>
      <c r="C185" s="18">
        <v>3070.2</v>
      </c>
      <c r="D185" s="5">
        <f t="shared" si="7"/>
        <v>0</v>
      </c>
      <c r="E185" s="5">
        <v>1125.2</v>
      </c>
      <c r="F185" s="3">
        <f t="shared" si="9"/>
        <v>36.649078235945545</v>
      </c>
    </row>
    <row r="186" spans="1:6" ht="51">
      <c r="A186" s="17" t="s">
        <v>168</v>
      </c>
      <c r="B186" s="49">
        <v>300</v>
      </c>
      <c r="C186" s="18">
        <v>300</v>
      </c>
      <c r="D186" s="5">
        <f t="shared" si="7"/>
        <v>0</v>
      </c>
      <c r="E186" s="5">
        <v>115.7</v>
      </c>
      <c r="F186" s="3">
        <f t="shared" si="9"/>
        <v>38.56666666666666</v>
      </c>
    </row>
    <row r="187" spans="1:6" ht="51">
      <c r="A187" s="17" t="s">
        <v>169</v>
      </c>
      <c r="B187" s="49">
        <v>385</v>
      </c>
      <c r="C187" s="18">
        <v>532.9</v>
      </c>
      <c r="D187" s="5">
        <f t="shared" si="7"/>
        <v>147.89999999999998</v>
      </c>
      <c r="E187" s="5">
        <v>213.2</v>
      </c>
      <c r="F187" s="3">
        <f t="shared" si="9"/>
        <v>40.0075060987052</v>
      </c>
    </row>
    <row r="188" spans="1:6" ht="38.25">
      <c r="A188" s="17" t="s">
        <v>170</v>
      </c>
      <c r="B188" s="49">
        <v>441.5</v>
      </c>
      <c r="C188" s="18">
        <v>441.5</v>
      </c>
      <c r="D188" s="5">
        <f t="shared" si="7"/>
        <v>0</v>
      </c>
      <c r="E188" s="5">
        <v>213</v>
      </c>
      <c r="F188" s="3">
        <f t="shared" si="9"/>
        <v>48.24462061155153</v>
      </c>
    </row>
    <row r="189" spans="1:6" ht="63.75">
      <c r="A189" s="17" t="s">
        <v>171</v>
      </c>
      <c r="B189" s="49">
        <v>100.8</v>
      </c>
      <c r="C189" s="18">
        <v>100.8</v>
      </c>
      <c r="D189" s="5">
        <f t="shared" si="7"/>
        <v>0</v>
      </c>
      <c r="E189" s="5">
        <v>77.4</v>
      </c>
      <c r="F189" s="3">
        <f t="shared" si="9"/>
        <v>76.78571428571429</v>
      </c>
    </row>
    <row r="190" spans="1:6" ht="25.5">
      <c r="A190" s="53" t="s">
        <v>172</v>
      </c>
      <c r="B190" s="49">
        <v>32.4</v>
      </c>
      <c r="C190" s="18">
        <v>32.4</v>
      </c>
      <c r="D190" s="5">
        <f t="shared" si="7"/>
        <v>0</v>
      </c>
      <c r="E190" s="5">
        <v>32.1</v>
      </c>
      <c r="F190" s="3">
        <f t="shared" si="9"/>
        <v>99.07407407407408</v>
      </c>
    </row>
    <row r="191" spans="1:6" ht="89.25">
      <c r="A191" s="17" t="s">
        <v>173</v>
      </c>
      <c r="B191" s="23">
        <v>442.2</v>
      </c>
      <c r="C191" s="18">
        <v>492.7</v>
      </c>
      <c r="D191" s="5">
        <f t="shared" si="7"/>
        <v>50.5</v>
      </c>
      <c r="E191" s="5">
        <v>201.9</v>
      </c>
      <c r="F191" s="3">
        <f t="shared" si="9"/>
        <v>40.978282930789526</v>
      </c>
    </row>
    <row r="192" spans="1:6" ht="89.25">
      <c r="A192" s="35" t="s">
        <v>174</v>
      </c>
      <c r="B192" s="22">
        <v>2103.4</v>
      </c>
      <c r="C192" s="18">
        <v>2103.4</v>
      </c>
      <c r="D192" s="5">
        <f t="shared" si="7"/>
        <v>0</v>
      </c>
      <c r="E192" s="5">
        <v>978.7</v>
      </c>
      <c r="F192" s="3">
        <f t="shared" si="9"/>
        <v>46.52942854426167</v>
      </c>
    </row>
    <row r="193" spans="1:6" ht="15.75">
      <c r="A193" s="8" t="s">
        <v>58</v>
      </c>
      <c r="B193" s="7">
        <f>SUM(B177:B192)</f>
        <v>38265.3</v>
      </c>
      <c r="C193" s="7">
        <f>SUM(C177:C192)</f>
        <v>38292.200000000004</v>
      </c>
      <c r="D193" s="7">
        <f t="shared" si="7"/>
        <v>26.900000000001455</v>
      </c>
      <c r="E193" s="7">
        <f>SUM(E177:E192)</f>
        <v>17319.4</v>
      </c>
      <c r="F193" s="9">
        <f t="shared" si="9"/>
        <v>45.22957678064984</v>
      </c>
    </row>
    <row r="194" spans="1:6" ht="21.75" customHeight="1">
      <c r="A194" s="68" t="s">
        <v>59</v>
      </c>
      <c r="B194" s="69"/>
      <c r="C194" s="69"/>
      <c r="D194" s="69"/>
      <c r="E194" s="69"/>
      <c r="F194" s="70"/>
    </row>
    <row r="195" spans="1:6" ht="38.25">
      <c r="A195" s="17" t="s">
        <v>85</v>
      </c>
      <c r="B195" s="49">
        <v>10075.3</v>
      </c>
      <c r="C195" s="18">
        <v>9915.9</v>
      </c>
      <c r="D195" s="5">
        <f t="shared" si="7"/>
        <v>-159.39999999999964</v>
      </c>
      <c r="E195" s="5">
        <v>5156.3</v>
      </c>
      <c r="F195" s="3">
        <f t="shared" si="9"/>
        <v>52.000322714024946</v>
      </c>
    </row>
    <row r="196" spans="1:6" ht="89.25">
      <c r="A196" s="17" t="s">
        <v>175</v>
      </c>
      <c r="B196" s="43">
        <v>471.2</v>
      </c>
      <c r="C196" s="18">
        <v>630.6</v>
      </c>
      <c r="D196" s="5">
        <f t="shared" si="7"/>
        <v>159.40000000000003</v>
      </c>
      <c r="E196" s="5">
        <v>232.7</v>
      </c>
      <c r="F196" s="3">
        <f t="shared" si="9"/>
        <v>36.90136378052648</v>
      </c>
    </row>
    <row r="197" spans="1:6" ht="38.25">
      <c r="A197" s="17" t="s">
        <v>176</v>
      </c>
      <c r="B197" s="49">
        <v>100</v>
      </c>
      <c r="C197" s="18">
        <v>254.7</v>
      </c>
      <c r="D197" s="5">
        <f t="shared" si="7"/>
        <v>154.7</v>
      </c>
      <c r="E197" s="5">
        <v>0</v>
      </c>
      <c r="F197" s="3">
        <f t="shared" si="9"/>
        <v>0</v>
      </c>
    </row>
    <row r="198" spans="1:6" ht="63.75">
      <c r="A198" s="17" t="s">
        <v>34</v>
      </c>
      <c r="B198" s="43">
        <v>7575.6</v>
      </c>
      <c r="C198" s="18">
        <v>7875.6</v>
      </c>
      <c r="D198" s="5">
        <f t="shared" si="7"/>
        <v>300</v>
      </c>
      <c r="E198" s="5">
        <v>4060.6</v>
      </c>
      <c r="F198" s="3">
        <f t="shared" si="9"/>
        <v>51.55924627964853</v>
      </c>
    </row>
    <row r="199" spans="1:6" ht="76.5">
      <c r="A199" s="17" t="s">
        <v>35</v>
      </c>
      <c r="B199" s="43">
        <v>3588.4</v>
      </c>
      <c r="C199" s="18">
        <v>3588.4</v>
      </c>
      <c r="D199" s="5">
        <f t="shared" si="7"/>
        <v>0</v>
      </c>
      <c r="E199" s="5">
        <v>1409.7</v>
      </c>
      <c r="F199" s="3">
        <f t="shared" si="9"/>
        <v>39.28491806933452</v>
      </c>
    </row>
    <row r="200" spans="1:6" ht="76.5">
      <c r="A200" s="17" t="s">
        <v>177</v>
      </c>
      <c r="B200" s="49">
        <v>693.6</v>
      </c>
      <c r="C200" s="18">
        <v>717.7</v>
      </c>
      <c r="D200" s="5">
        <f t="shared" si="7"/>
        <v>24.100000000000023</v>
      </c>
      <c r="E200" s="5">
        <v>327.8</v>
      </c>
      <c r="F200" s="3">
        <f t="shared" si="9"/>
        <v>45.67367981050578</v>
      </c>
    </row>
    <row r="201" spans="1:6" ht="76.5">
      <c r="A201" s="17" t="s">
        <v>178</v>
      </c>
      <c r="B201" s="49">
        <v>13926.7</v>
      </c>
      <c r="C201" s="18">
        <v>14411.7</v>
      </c>
      <c r="D201" s="5">
        <f t="shared" si="7"/>
        <v>485</v>
      </c>
      <c r="E201" s="5">
        <v>6581.7</v>
      </c>
      <c r="F201" s="3">
        <f t="shared" si="9"/>
        <v>45.66914382064572</v>
      </c>
    </row>
    <row r="202" spans="1:6" ht="51">
      <c r="A202" s="17" t="s">
        <v>210</v>
      </c>
      <c r="B202" s="49">
        <v>0</v>
      </c>
      <c r="C202" s="18">
        <v>736.3</v>
      </c>
      <c r="D202" s="5">
        <f t="shared" si="7"/>
        <v>736.3</v>
      </c>
      <c r="E202" s="5">
        <v>0</v>
      </c>
      <c r="F202" s="3">
        <f t="shared" si="9"/>
        <v>0</v>
      </c>
    </row>
    <row r="203" spans="1:6" ht="51">
      <c r="A203" s="17" t="s">
        <v>211</v>
      </c>
      <c r="B203" s="49">
        <v>0</v>
      </c>
      <c r="C203" s="18">
        <v>350</v>
      </c>
      <c r="D203" s="5">
        <f t="shared" si="7"/>
        <v>350</v>
      </c>
      <c r="E203" s="5">
        <v>0</v>
      </c>
      <c r="F203" s="3">
        <f t="shared" si="9"/>
        <v>0</v>
      </c>
    </row>
    <row r="204" spans="1:6" ht="63.75">
      <c r="A204" s="17" t="s">
        <v>212</v>
      </c>
      <c r="B204" s="49">
        <v>0</v>
      </c>
      <c r="C204" s="18">
        <v>2810.7</v>
      </c>
      <c r="D204" s="5">
        <f t="shared" si="7"/>
        <v>2810.7</v>
      </c>
      <c r="E204" s="5">
        <v>0</v>
      </c>
      <c r="F204" s="3">
        <f t="shared" si="9"/>
        <v>0</v>
      </c>
    </row>
    <row r="205" spans="1:6" ht="15.75">
      <c r="A205" s="8" t="s">
        <v>60</v>
      </c>
      <c r="B205" s="7">
        <f>SUM(B195:B204)</f>
        <v>36430.8</v>
      </c>
      <c r="C205" s="7">
        <f>SUM(C195:C204)</f>
        <v>41291.600000000006</v>
      </c>
      <c r="D205" s="7">
        <f t="shared" si="7"/>
        <v>4860.800000000003</v>
      </c>
      <c r="E205" s="7">
        <f>SUM(E195:E201)</f>
        <v>17768.8</v>
      </c>
      <c r="F205" s="9">
        <f t="shared" si="9"/>
        <v>43.0324811826134</v>
      </c>
    </row>
    <row r="206" spans="1:6" ht="12.75">
      <c r="A206" s="68" t="s">
        <v>194</v>
      </c>
      <c r="B206" s="69"/>
      <c r="C206" s="69"/>
      <c r="D206" s="69"/>
      <c r="E206" s="69"/>
      <c r="F206" s="70"/>
    </row>
    <row r="207" spans="1:6" ht="201" customHeight="1">
      <c r="A207" s="30" t="s">
        <v>179</v>
      </c>
      <c r="B207" s="49">
        <v>20</v>
      </c>
      <c r="C207" s="18">
        <v>20</v>
      </c>
      <c r="D207" s="5">
        <f>C207-B207</f>
        <v>0</v>
      </c>
      <c r="E207" s="5">
        <v>0</v>
      </c>
      <c r="F207" s="3">
        <f t="shared" si="9"/>
        <v>0</v>
      </c>
    </row>
    <row r="208" spans="1:6" ht="89.25">
      <c r="A208" s="30" t="s">
        <v>180</v>
      </c>
      <c r="B208" s="49">
        <v>35</v>
      </c>
      <c r="C208" s="18">
        <v>35</v>
      </c>
      <c r="D208" s="5">
        <f>C208-B208</f>
        <v>0</v>
      </c>
      <c r="E208" s="5">
        <v>0</v>
      </c>
      <c r="F208" s="3">
        <f t="shared" si="9"/>
        <v>0</v>
      </c>
    </row>
    <row r="209" spans="1:6" ht="15.75">
      <c r="A209" s="8" t="s">
        <v>61</v>
      </c>
      <c r="B209" s="7">
        <f>SUM(B207:B208)</f>
        <v>55</v>
      </c>
      <c r="C209" s="7">
        <f>SUM(C207:C208)</f>
        <v>55</v>
      </c>
      <c r="D209" s="7">
        <f>C209-B209</f>
        <v>0</v>
      </c>
      <c r="E209" s="7">
        <f>SUM(E207:E208)</f>
        <v>0</v>
      </c>
      <c r="F209" s="9">
        <f>E209/C209*100</f>
        <v>0</v>
      </c>
    </row>
    <row r="210" spans="1:6" ht="12.75">
      <c r="A210" s="68" t="s">
        <v>181</v>
      </c>
      <c r="B210" s="69"/>
      <c r="C210" s="69"/>
      <c r="D210" s="69"/>
      <c r="E210" s="69"/>
      <c r="F210" s="70"/>
    </row>
    <row r="211" spans="1:6" ht="76.5">
      <c r="A211" s="42" t="s">
        <v>183</v>
      </c>
      <c r="B211" s="24">
        <v>33.2</v>
      </c>
      <c r="C211" s="18">
        <v>33.2</v>
      </c>
      <c r="D211" s="5">
        <f>C211-B211</f>
        <v>0</v>
      </c>
      <c r="E211" s="5">
        <v>0</v>
      </c>
      <c r="F211" s="3">
        <f aca="true" t="shared" si="10" ref="F211:F221">E211/C211*100</f>
        <v>0</v>
      </c>
    </row>
    <row r="212" spans="1:6" ht="76.5">
      <c r="A212" s="30" t="s">
        <v>184</v>
      </c>
      <c r="B212" s="23">
        <v>51</v>
      </c>
      <c r="C212" s="18">
        <v>51</v>
      </c>
      <c r="D212" s="5">
        <f aca="true" t="shared" si="11" ref="D212:D221">C212-B212</f>
        <v>0</v>
      </c>
      <c r="E212" s="5">
        <v>0</v>
      </c>
      <c r="F212" s="3">
        <f t="shared" si="10"/>
        <v>0</v>
      </c>
    </row>
    <row r="213" spans="1:6" ht="25.5">
      <c r="A213" s="30" t="s">
        <v>185</v>
      </c>
      <c r="B213" s="23">
        <v>70.5</v>
      </c>
      <c r="C213" s="18">
        <v>70.5</v>
      </c>
      <c r="D213" s="5">
        <f t="shared" si="11"/>
        <v>0</v>
      </c>
      <c r="E213" s="5">
        <v>66.5</v>
      </c>
      <c r="F213" s="3">
        <f t="shared" si="10"/>
        <v>94.32624113475178</v>
      </c>
    </row>
    <row r="214" spans="1:6" ht="25.5">
      <c r="A214" s="30" t="s">
        <v>186</v>
      </c>
      <c r="B214" s="23">
        <v>246.1</v>
      </c>
      <c r="C214" s="18">
        <v>246.1</v>
      </c>
      <c r="D214" s="5">
        <f t="shared" si="11"/>
        <v>0</v>
      </c>
      <c r="E214" s="5">
        <v>0</v>
      </c>
      <c r="F214" s="3">
        <f t="shared" si="10"/>
        <v>0</v>
      </c>
    </row>
    <row r="215" spans="1:6" ht="89.25">
      <c r="A215" s="30" t="s">
        <v>187</v>
      </c>
      <c r="B215" s="23">
        <v>4797.4</v>
      </c>
      <c r="C215" s="18">
        <v>4797.4</v>
      </c>
      <c r="D215" s="5">
        <f t="shared" si="11"/>
        <v>0</v>
      </c>
      <c r="E215" s="5">
        <v>1837.7</v>
      </c>
      <c r="F215" s="3">
        <f t="shared" si="10"/>
        <v>38.306165839829916</v>
      </c>
    </row>
    <row r="216" spans="1:6" ht="89.25">
      <c r="A216" s="17" t="s">
        <v>188</v>
      </c>
      <c r="B216" s="23">
        <v>180</v>
      </c>
      <c r="C216" s="18">
        <v>180</v>
      </c>
      <c r="D216" s="5">
        <f t="shared" si="11"/>
        <v>0</v>
      </c>
      <c r="E216" s="5">
        <v>60</v>
      </c>
      <c r="F216" s="3">
        <f t="shared" si="10"/>
        <v>33.33333333333333</v>
      </c>
    </row>
    <row r="217" spans="1:6" ht="51">
      <c r="A217" s="17" t="s">
        <v>189</v>
      </c>
      <c r="B217" s="23">
        <v>180</v>
      </c>
      <c r="C217" s="18">
        <v>180</v>
      </c>
      <c r="D217" s="5">
        <f t="shared" si="11"/>
        <v>0</v>
      </c>
      <c r="E217" s="5">
        <v>52.6</v>
      </c>
      <c r="F217" s="3">
        <f t="shared" si="10"/>
        <v>29.22222222222222</v>
      </c>
    </row>
    <row r="218" spans="1:6" ht="51">
      <c r="A218" s="17" t="s">
        <v>190</v>
      </c>
      <c r="B218" s="23">
        <v>36</v>
      </c>
      <c r="C218" s="18">
        <v>36</v>
      </c>
      <c r="D218" s="5">
        <f t="shared" si="11"/>
        <v>0</v>
      </c>
      <c r="E218" s="5">
        <v>0</v>
      </c>
      <c r="F218" s="3">
        <f t="shared" si="10"/>
        <v>0</v>
      </c>
    </row>
    <row r="219" spans="1:6" ht="63.75">
      <c r="A219" s="17" t="s">
        <v>191</v>
      </c>
      <c r="B219" s="23">
        <v>240</v>
      </c>
      <c r="C219" s="18">
        <v>240</v>
      </c>
      <c r="D219" s="5">
        <f t="shared" si="11"/>
        <v>0</v>
      </c>
      <c r="E219" s="5">
        <v>240</v>
      </c>
      <c r="F219" s="3">
        <f t="shared" si="10"/>
        <v>100</v>
      </c>
    </row>
    <row r="220" spans="1:6" ht="38.25">
      <c r="A220" s="17" t="s">
        <v>192</v>
      </c>
      <c r="B220" s="23">
        <v>549</v>
      </c>
      <c r="C220" s="18">
        <v>549</v>
      </c>
      <c r="D220" s="5">
        <f t="shared" si="11"/>
        <v>0</v>
      </c>
      <c r="E220" s="5">
        <v>300</v>
      </c>
      <c r="F220" s="3">
        <f t="shared" si="10"/>
        <v>54.644808743169406</v>
      </c>
    </row>
    <row r="221" spans="1:6" ht="15.75">
      <c r="A221" s="36" t="s">
        <v>182</v>
      </c>
      <c r="B221" s="37">
        <f>SUM(B211:B220)</f>
        <v>6383.2</v>
      </c>
      <c r="C221" s="7">
        <f>SUM(C211:C220)</f>
        <v>6383.2</v>
      </c>
      <c r="D221" s="7">
        <f t="shared" si="11"/>
        <v>0</v>
      </c>
      <c r="E221" s="7">
        <f>SUM(E211:E220)</f>
        <v>2556.8</v>
      </c>
      <c r="F221" s="9">
        <f t="shared" si="10"/>
        <v>40.05514475498183</v>
      </c>
    </row>
    <row r="222" spans="1:6" ht="18.75">
      <c r="A222" s="11" t="s">
        <v>42</v>
      </c>
      <c r="B222" s="62">
        <f>B43+B55+B70+B82+B99+B136+B158+B175+B193+B205+B209+B221</f>
        <v>989697.8</v>
      </c>
      <c r="C222" s="10">
        <f>C43+C55+C70+C82+C99+C136+C158+C175+C193+C205+C209+C221</f>
        <v>1120642.7</v>
      </c>
      <c r="D222" s="10">
        <f>C222-B222</f>
        <v>130944.8999999999</v>
      </c>
      <c r="E222" s="10">
        <f>E43+E55+E70+E82+E99+E136+E158+E175+E193+E205+E209+E221</f>
        <v>609396.1000000001</v>
      </c>
      <c r="F222" s="66">
        <f>E222/C222*100</f>
        <v>54.37916117242365</v>
      </c>
    </row>
    <row r="223" spans="3:6" ht="12.75" customHeight="1">
      <c r="C223" s="65"/>
      <c r="D223" s="64"/>
      <c r="E223" s="64"/>
      <c r="F223" s="63"/>
    </row>
    <row r="224" spans="3:6" ht="12.75" customHeight="1">
      <c r="C224" s="64"/>
      <c r="D224" s="64"/>
      <c r="E224" s="64"/>
      <c r="F224" s="63"/>
    </row>
    <row r="225" spans="3:6" ht="12.75" customHeight="1">
      <c r="C225" s="64"/>
      <c r="D225" s="64"/>
      <c r="E225" s="64"/>
      <c r="F225" s="63"/>
    </row>
    <row r="226" spans="3:6" ht="12.75" customHeight="1">
      <c r="C226" s="64"/>
      <c r="D226" s="64"/>
      <c r="E226" s="64"/>
      <c r="F226" s="63"/>
    </row>
    <row r="227" spans="3:6" ht="12.75" customHeight="1">
      <c r="C227" s="63"/>
      <c r="D227" s="63"/>
      <c r="E227" s="64"/>
      <c r="F227" s="63"/>
    </row>
    <row r="228" spans="3:6" ht="12.75" customHeight="1">
      <c r="C228" s="63"/>
      <c r="D228" s="63"/>
      <c r="E228" s="64"/>
      <c r="F228" s="63"/>
    </row>
    <row r="229" ht="12.75" customHeight="1">
      <c r="E229" s="13"/>
    </row>
    <row r="230" ht="12.75" customHeight="1">
      <c r="E230" s="13"/>
    </row>
    <row r="231" ht="12.75" customHeight="1">
      <c r="E231" s="13"/>
    </row>
    <row r="232" ht="12.75" customHeight="1">
      <c r="E232" s="13"/>
    </row>
    <row r="233" ht="12.75" customHeight="1">
      <c r="E233" s="13"/>
    </row>
  </sheetData>
  <sheetProtection/>
  <mergeCells count="17">
    <mergeCell ref="A210:F210"/>
    <mergeCell ref="A83:F83"/>
    <mergeCell ref="A100:F100"/>
    <mergeCell ref="A159:F159"/>
    <mergeCell ref="A176:F176"/>
    <mergeCell ref="A194:F194"/>
    <mergeCell ref="A206:F206"/>
    <mergeCell ref="A137:F137"/>
    <mergeCell ref="E1:F1"/>
    <mergeCell ref="A6:F6"/>
    <mergeCell ref="A9:F9"/>
    <mergeCell ref="A44:F44"/>
    <mergeCell ref="A56:F56"/>
    <mergeCell ref="A71:F71"/>
    <mergeCell ref="D2:F2"/>
    <mergeCell ref="C3:F3"/>
    <mergeCell ref="E4:F4"/>
  </mergeCells>
  <printOptions/>
  <pageMargins left="0.5511811023622047" right="0.5511811023622047" top="0.3937007874015748" bottom="0.1968503937007874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Елена Валентиновна Лапшина</cp:lastModifiedBy>
  <cp:lastPrinted>2016-08-26T05:49:04Z</cp:lastPrinted>
  <dcterms:created xsi:type="dcterms:W3CDTF">2002-03-11T10:22:12Z</dcterms:created>
  <dcterms:modified xsi:type="dcterms:W3CDTF">2016-08-26T05:52:34Z</dcterms:modified>
  <cp:category/>
  <cp:version/>
  <cp:contentType/>
  <cp:contentStatus/>
</cp:coreProperties>
</file>